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7512"/>
  </bookViews>
  <sheets>
    <sheet name="New Mod. CE 2019_de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'New Mod. CE 2019_def'!$A$3:$G$3</definedName>
    <definedName name="a">'[1]TABELLE CALCOLO'!$CW$5:$CW$25</definedName>
    <definedName name="A_infantile">'[1]TABELLE CALCOLO'!$CW$5:$CW$25</definedName>
    <definedName name="A_infantile_pesi">'[1]TABELLE CALCOLO'!$CU$5:$CU$25</definedName>
    <definedName name="A_KF_1">[1]VALORI!$C$13</definedName>
    <definedName name="A_KF_10">[1]VALORI!$C$14</definedName>
    <definedName name="A_KF_11">[1]VALORI!$C$15</definedName>
    <definedName name="A_KF_12">[1]VALORI!$C$16</definedName>
    <definedName name="A_KF_2">[1]VALORI!$C$20</definedName>
    <definedName name="A_KF_21">[1]VALORI!$C$21</definedName>
    <definedName name="A_KF_22">[1]VALORI!$C$25</definedName>
    <definedName name="A_KF_220">[1]VALORI!$C$26</definedName>
    <definedName name="A_KF_221">[1]VALORI!$C$30</definedName>
    <definedName name="A_KF_2211">[1]VALORI!$C$29</definedName>
    <definedName name="A_KF_222">[1]VALORI!$C$32</definedName>
    <definedName name="A_KF_223">[1]VALORI!$C$31</definedName>
    <definedName name="A_KF_224">[1]VALORI!$C$33</definedName>
    <definedName name="A_KF_23">[1]VALORI!$C$22</definedName>
    <definedName name="A_KF_23C">[1]VALORI!$C$24</definedName>
    <definedName name="A_KF_24">[1]VALORI!$C$35</definedName>
    <definedName name="A_KF_2411">[1]VALORI!$C$34</definedName>
    <definedName name="A_KF_25">[1]VALORI!$C$36</definedName>
    <definedName name="A_KF_26">[1]VALORI!$C$37</definedName>
    <definedName name="A_KF_26C">[1]VALORI!$C$39</definedName>
    <definedName name="A_KF_31">[1]VALORI!$C$43</definedName>
    <definedName name="A_KF_31C">[1]VALORI!$C$45</definedName>
    <definedName name="A_KF_32">[1]VALORI!$C$47</definedName>
    <definedName name="A_KF_320">[1]VALORI!$C$48</definedName>
    <definedName name="A_KF_321">[1]VALORI!$C$49</definedName>
    <definedName name="A_KF_3211">[1]VALORI!$C$52</definedName>
    <definedName name="A_KF_3212">[1]VALORI!$C$55</definedName>
    <definedName name="A_KF_3213">[1]VALORI!$C$58</definedName>
    <definedName name="A_KF_32C1">[1]VALORI!$C$51</definedName>
    <definedName name="A_KF_32C2">[1]VALORI!$C$54</definedName>
    <definedName name="A_KF_32C3">[1]VALORI!$C$57</definedName>
    <definedName name="A_KF_F_pop_25_44_F">[1]VALORI!$C$81</definedName>
    <definedName name="A_Perc_farma">'[1]TABELLE CALCOLO'!$FA$5:$FA$25</definedName>
    <definedName name="A_perinatale">'[1]TABELLE CALCOLO'!$CV$5:$CV$25</definedName>
    <definedName name="A_perinatale_pesi">'[1]TABELLE CALCOLO'!$CT$5:$CT$25</definedName>
    <definedName name="A_pop_0_14">'[1]TABELLE CALCOLO'!$F$5:$F$25</definedName>
    <definedName name="A_pop_superf">'[1]TABELLE CALCOLO'!$Q$5:$Q$25</definedName>
    <definedName name="A_pop_TOT">'[1]TABELLE CALCOLO'!$K$5:$K$25</definedName>
    <definedName name="A_popDip">'[1]TABELLE CALCOLO'!$CF$5:$CF$25</definedName>
    <definedName name="A_popDist">'[1]TABELLE CALCOLO'!$BB$5:$BB$25</definedName>
    <definedName name="A_popfarma">'[1]TABELLE CALCOLO'!$M$5:$M$25</definedName>
    <definedName name="A_poposped">'[1]TABELLE CALCOLO'!$B$5:$B$25</definedName>
    <definedName name="A_poposped_abb">'[1]TABELLE CALCOLO'!$D$5:$D$25</definedName>
    <definedName name="A_poposped_over65">'[1]TABELLE CALCOLO'!$C$5:$C$25</definedName>
    <definedName name="A_popriab">'[1]TABELLE CALCOLO'!$BV$5:$BV$25</definedName>
    <definedName name="A_popSalM">'[1]TABELLE CALCOLO'!$BL$5:$BL$25</definedName>
    <definedName name="A_popspec">'[1]TABELLE CALCOLO'!$O$5:$O$25</definedName>
    <definedName name="A_VAL_2">[2]VALORI!#REF!</definedName>
    <definedName name="A_VAL_2_1">[2]VALORI!#REF!</definedName>
    <definedName name="A_VAL_2_2">[2]VALORI!#REF!</definedName>
    <definedName name="A_VAL_3">[1]VALORI!$C$8</definedName>
    <definedName name="A_VAL_4">[1]VALORI!$C$9</definedName>
    <definedName name="A_VAL_5">[1]VALORI!$C$10</definedName>
    <definedName name="Aprile_2002">#REF!</definedName>
    <definedName name="Aprile_2002_1">#REF!</definedName>
    <definedName name="Aprile_2002_2">#REF!</definedName>
    <definedName name="_xlnm.Print_Area" localSheetId="0">'New Mod. CE 2019_def'!$A$1:$G$560</definedName>
    <definedName name="B_VAL_2">[2]VALORI!#REF!</definedName>
    <definedName name="B_VAL_2_1">[2]VALORI!#REF!</definedName>
    <definedName name="B_VAL_2_2">[2]VALORI!#REF!</definedName>
    <definedName name="CE___Riepilogo_in_riga">#REF!</definedName>
    <definedName name="CE___Riepilogo_in_riga_1">#REF!</definedName>
    <definedName name="CE___Riepilogo_in_riga_2">#REF!</definedName>
    <definedName name="CODICI_MDC">[3]Tabelle!$H$91:$H$116</definedName>
    <definedName name="Excel_BuiltIn__FilterDatabase_4">'[4]Bil. ver.'!#REF!</definedName>
    <definedName name="Febbraio_2002">#REF!</definedName>
    <definedName name="Febbraio_2002_1">#REF!</definedName>
    <definedName name="Febbraio_2002_2">#REF!</definedName>
    <definedName name="FlussoC2003___Totale_quantita">#REF!</definedName>
    <definedName name="FlussoC2003___Totale_quantita_1">#REF!</definedName>
    <definedName name="FlussoC2003___Totale_quantita_2">#REF!</definedName>
    <definedName name="irappu04">#REF!</definedName>
    <definedName name="irappu04_1">#REF!</definedName>
    <definedName name="irappu04_2">#REF!</definedName>
    <definedName name="Maggio_2002">#REF!</definedName>
    <definedName name="Maggio_2002_1">#REF!</definedName>
    <definedName name="Maggio_2002_2">#REF!</definedName>
    <definedName name="Marzo_2002">#REF!</definedName>
    <definedName name="Marzo_2002_1">#REF!</definedName>
    <definedName name="Marzo_2002_2">#REF!</definedName>
    <definedName name="MODCE">'[5]CE 2008'!$C$2:$BL$404</definedName>
    <definedName name="New_CE___Riepilogo_in_riga_con_periodo">#REF!</definedName>
    <definedName name="partsardegna">'[6]Quadro macro'!$C$14</definedName>
    <definedName name="partsicilia">'[6]Quadro macro'!$C$13</definedName>
    <definedName name="piln07">'[7]Quadro Macro'!$L$7</definedName>
    <definedName name="pilt05">'[7]Quadro Macro'!$L$9</definedName>
    <definedName name="pilt06">'[7]Quadro Macro'!$L$10</definedName>
    <definedName name="pilt07">'[7]Quadro Macro'!$L$11</definedName>
    <definedName name="pop_0">#REF!</definedName>
    <definedName name="pop_0_1">#REF!</definedName>
    <definedName name="pop_0_2">#REF!</definedName>
    <definedName name="pop_1_4">#REF!</definedName>
    <definedName name="pop_1_4_1">#REF!</definedName>
    <definedName name="pop_1_4_2">#REF!</definedName>
    <definedName name="pop_15_24">#REF!</definedName>
    <definedName name="pop_15_24_1">#REF!</definedName>
    <definedName name="pop_15_24_2">#REF!</definedName>
    <definedName name="pop_15_24_F">#REF!</definedName>
    <definedName name="pop_15_24_F_1">#REF!</definedName>
    <definedName name="pop_15_24_F_2">#REF!</definedName>
    <definedName name="pop_15_24_M">#REF!</definedName>
    <definedName name="pop_15_24_M_1">#REF!</definedName>
    <definedName name="pop_15_24_M_2">#REF!</definedName>
    <definedName name="pop_25_44">#REF!</definedName>
    <definedName name="pop_25_44_1">#REF!</definedName>
    <definedName name="pop_25_44_2">#REF!</definedName>
    <definedName name="pop_25_44_F">#REF!</definedName>
    <definedName name="pop_25_44_F_1">#REF!</definedName>
    <definedName name="pop_25_44_F_2">#REF!</definedName>
    <definedName name="pop_25_44_M">#REF!</definedName>
    <definedName name="pop_25_44_M_1">#REF!</definedName>
    <definedName name="pop_25_44_M_2">#REF!</definedName>
    <definedName name="pop_45_64">#REF!</definedName>
    <definedName name="pop_45_64_1">#REF!</definedName>
    <definedName name="pop_45_64_2">#REF!</definedName>
    <definedName name="pop_5_14">#REF!</definedName>
    <definedName name="pop_5_14_1">#REF!</definedName>
    <definedName name="pop_5_14_2">#REF!</definedName>
    <definedName name="pop_65_74">#REF!</definedName>
    <definedName name="pop_65_74_1">#REF!</definedName>
    <definedName name="pop_65_74_2">#REF!</definedName>
    <definedName name="pop_over_75">#REF!</definedName>
    <definedName name="pop_over_75_1">#REF!</definedName>
    <definedName name="pop_over_75_2">#REF!</definedName>
    <definedName name="Query">#REF!</definedName>
    <definedName name="Query_1">#REF!</definedName>
    <definedName name="Query_2">#REF!</definedName>
    <definedName name="REGIONI">[8]System_Tabs!$G$45:$G$70</definedName>
    <definedName name="Struttura_Lea">#REF!</definedName>
    <definedName name="Struttura_Lea_1">#REF!</definedName>
    <definedName name="Struttura_Lea_2">#REF!</definedName>
    <definedName name="STRUTTURE">[3]Tabelle!$I$21:$I$44</definedName>
    <definedName name="Tab_Comuni">#REF!</definedName>
    <definedName name="Tab_Comuni_1">#REF!</definedName>
    <definedName name="Tab_Comuni_2">#REF!</definedName>
    <definedName name="terr2005">#REF!</definedName>
    <definedName name="terr2005_1">#REF!</definedName>
    <definedName name="terr2005_2">#REF!</definedName>
    <definedName name="tipo2">#REF!</definedName>
    <definedName name="tipo2_1">#REF!</definedName>
    <definedName name="tipo2_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9" i="1" l="1"/>
  <c r="F331" i="1"/>
  <c r="F287" i="1"/>
  <c r="F260" i="1"/>
  <c r="F198" i="1"/>
  <c r="F143" i="1" l="1"/>
  <c r="F46" i="1" l="1"/>
  <c r="G58" i="1"/>
  <c r="F555" i="1"/>
  <c r="F550" i="1"/>
  <c r="F536" i="1"/>
  <c r="F527" i="1"/>
  <c r="F525" i="1" s="1"/>
  <c r="F522" i="1"/>
  <c r="F507" i="1"/>
  <c r="F505" i="1" s="1"/>
  <c r="F497" i="1"/>
  <c r="F494" i="1" s="1"/>
  <c r="F489" i="1"/>
  <c r="F483" i="1"/>
  <c r="F479" i="1"/>
  <c r="F473" i="1"/>
  <c r="F469" i="1"/>
  <c r="F457" i="1"/>
  <c r="F450" i="1"/>
  <c r="F441" i="1"/>
  <c r="F433" i="1"/>
  <c r="F424" i="1"/>
  <c r="F420" i="1"/>
  <c r="F416" i="1"/>
  <c r="F415" i="1" s="1"/>
  <c r="F413" i="1" s="1"/>
  <c r="F408" i="1"/>
  <c r="F405" i="1" s="1"/>
  <c r="F401" i="1"/>
  <c r="F397" i="1"/>
  <c r="F392" i="1"/>
  <c r="F388" i="1"/>
  <c r="F383" i="1"/>
  <c r="F379" i="1"/>
  <c r="F374" i="1"/>
  <c r="F370" i="1"/>
  <c r="F366" i="1"/>
  <c r="F358" i="1"/>
  <c r="F355" i="1"/>
  <c r="F345" i="1"/>
  <c r="F342" i="1"/>
  <c r="F338" i="1"/>
  <c r="F324" i="1"/>
  <c r="F321" i="1"/>
  <c r="F311" i="1"/>
  <c r="F298" i="1"/>
  <c r="F294" i="1"/>
  <c r="F276" i="1"/>
  <c r="F268" i="1"/>
  <c r="F259" i="1"/>
  <c r="F254" i="1"/>
  <c r="F248" i="1"/>
  <c r="F241" i="1"/>
  <c r="F235" i="1"/>
  <c r="F229" i="1"/>
  <c r="F225" i="1" s="1"/>
  <c r="F220" i="1"/>
  <c r="F215" i="1"/>
  <c r="F209" i="1"/>
  <c r="F190" i="1"/>
  <c r="F186" i="1"/>
  <c r="F179" i="1"/>
  <c r="F178" i="1" s="1"/>
  <c r="F168" i="1"/>
  <c r="F160" i="1"/>
  <c r="F151" i="1"/>
  <c r="F147" i="1"/>
  <c r="F139" i="1"/>
  <c r="F132" i="1"/>
  <c r="F124" i="1"/>
  <c r="F120" i="1"/>
  <c r="F114" i="1"/>
  <c r="F113" i="1" s="1"/>
  <c r="F109" i="1"/>
  <c r="F104" i="1"/>
  <c r="F101" i="1"/>
  <c r="F91" i="1"/>
  <c r="F84" i="1"/>
  <c r="F78" i="1"/>
  <c r="F38" i="1"/>
  <c r="F35" i="1"/>
  <c r="F29" i="1"/>
  <c r="F23" i="1"/>
  <c r="F20" i="1"/>
  <c r="F15" i="1"/>
  <c r="F559" i="1" l="1"/>
  <c r="F521" i="1"/>
  <c r="F518" i="1" s="1"/>
  <c r="F516" i="1" s="1"/>
  <c r="F353" i="1"/>
  <c r="F63" i="1"/>
  <c r="F45" i="1" s="1"/>
  <c r="F44" i="1" s="1"/>
  <c r="F492" i="1"/>
  <c r="F490" i="1" s="1"/>
  <c r="F486" i="1"/>
  <c r="F365" i="1"/>
  <c r="F364" i="1" s="1"/>
  <c r="F440" i="1"/>
  <c r="F423" i="1"/>
  <c r="F396" i="1"/>
  <c r="F387" i="1"/>
  <c r="F378" i="1"/>
  <c r="F328" i="1"/>
  <c r="F308" i="1"/>
  <c r="F284" i="1"/>
  <c r="F177" i="1" s="1"/>
  <c r="F138" i="1"/>
  <c r="F137" i="1" s="1"/>
  <c r="F99" i="1"/>
  <c r="F14" i="1"/>
  <c r="F9" i="1"/>
  <c r="F6" i="1" s="1"/>
  <c r="F5" i="1" s="1"/>
  <c r="F548" i="1" l="1"/>
  <c r="F363" i="1"/>
  <c r="F307" i="1"/>
  <c r="F176" i="1" s="1"/>
  <c r="F4" i="1"/>
  <c r="F136" i="1" s="1"/>
  <c r="F468" i="1" l="1"/>
  <c r="F549" i="1" s="1"/>
  <c r="F560" i="1" s="1"/>
  <c r="G37" i="1" l="1"/>
  <c r="G36" i="1"/>
  <c r="G547" i="1"/>
  <c r="G544" i="1"/>
  <c r="G543" i="1"/>
  <c r="G542" i="1"/>
  <c r="G537" i="1"/>
  <c r="G533" i="1"/>
  <c r="G532" i="1"/>
  <c r="G531" i="1"/>
  <c r="G519" i="1"/>
  <c r="G512" i="1"/>
  <c r="G511" i="1"/>
  <c r="G510" i="1"/>
  <c r="G508" i="1"/>
  <c r="G502" i="1"/>
  <c r="G501" i="1"/>
  <c r="G500" i="1"/>
  <c r="G498" i="1"/>
  <c r="G495" i="1"/>
  <c r="G488" i="1"/>
  <c r="G487" i="1"/>
  <c r="G485" i="1"/>
  <c r="G484" i="1"/>
  <c r="G477" i="1"/>
  <c r="G475" i="1"/>
  <c r="G474" i="1"/>
  <c r="G470" i="1"/>
  <c r="G465" i="1"/>
  <c r="G464" i="1"/>
  <c r="G463" i="1"/>
  <c r="G459" i="1"/>
  <c r="G458" i="1"/>
  <c r="G456" i="1"/>
  <c r="G455" i="1"/>
  <c r="G454" i="1"/>
  <c r="G451" i="1"/>
  <c r="G449" i="1"/>
  <c r="G446" i="1"/>
  <c r="G444" i="1"/>
  <c r="G431" i="1"/>
  <c r="G421" i="1"/>
  <c r="G417" i="1"/>
  <c r="G411" i="1"/>
  <c r="G361" i="1"/>
  <c r="G341" i="1"/>
  <c r="G340" i="1"/>
  <c r="G337" i="1"/>
  <c r="G335" i="1"/>
  <c r="G334" i="1"/>
  <c r="G330" i="1"/>
  <c r="G329" i="1"/>
  <c r="G306" i="1"/>
  <c r="G305" i="1"/>
  <c r="G304" i="1"/>
  <c r="G303" i="1"/>
  <c r="G297" i="1"/>
  <c r="G296" i="1"/>
  <c r="G295" i="1"/>
  <c r="G294" i="1"/>
  <c r="G288" i="1"/>
  <c r="G283" i="1"/>
  <c r="G278" i="1"/>
  <c r="G275" i="1"/>
  <c r="G273" i="1"/>
  <c r="G267" i="1"/>
  <c r="G266" i="1"/>
  <c r="G265" i="1"/>
  <c r="G264" i="1"/>
  <c r="G263" i="1"/>
  <c r="G262" i="1"/>
  <c r="G261" i="1"/>
  <c r="G253" i="1"/>
  <c r="G252" i="1"/>
  <c r="G251" i="1"/>
  <c r="G250" i="1"/>
  <c r="G249" i="1"/>
  <c r="G247" i="1"/>
  <c r="G246" i="1"/>
  <c r="G245" i="1"/>
  <c r="G244" i="1"/>
  <c r="G243" i="1"/>
  <c r="G242" i="1"/>
  <c r="G240" i="1"/>
  <c r="G239" i="1"/>
  <c r="G238" i="1"/>
  <c r="G237" i="1"/>
  <c r="G236" i="1"/>
  <c r="G235" i="1" s="1"/>
  <c r="G234" i="1"/>
  <c r="G233" i="1"/>
  <c r="G232" i="1"/>
  <c r="G231" i="1"/>
  <c r="G230" i="1"/>
  <c r="G228" i="1"/>
  <c r="G227" i="1"/>
  <c r="G226" i="1"/>
  <c r="G224" i="1"/>
  <c r="G223" i="1"/>
  <c r="G222" i="1"/>
  <c r="G221" i="1"/>
  <c r="G220" i="1" s="1"/>
  <c r="G219" i="1"/>
  <c r="G218" i="1"/>
  <c r="G217" i="1"/>
  <c r="G216" i="1"/>
  <c r="G215" i="1" s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9" i="1"/>
  <c r="G197" i="1"/>
  <c r="G196" i="1"/>
  <c r="G195" i="1"/>
  <c r="G194" i="1"/>
  <c r="G193" i="1"/>
  <c r="G192" i="1"/>
  <c r="G191" i="1"/>
  <c r="G189" i="1"/>
  <c r="G188" i="1"/>
  <c r="G187" i="1"/>
  <c r="G185" i="1"/>
  <c r="G184" i="1"/>
  <c r="G183" i="1"/>
  <c r="G182" i="1"/>
  <c r="G181" i="1"/>
  <c r="G180" i="1"/>
  <c r="G166" i="1"/>
  <c r="G165" i="1"/>
  <c r="G164" i="1"/>
  <c r="G163" i="1"/>
  <c r="G162" i="1"/>
  <c r="G161" i="1"/>
  <c r="G158" i="1"/>
  <c r="G146" i="1"/>
  <c r="G145" i="1"/>
  <c r="G123" i="1"/>
  <c r="G118" i="1"/>
  <c r="G116" i="1"/>
  <c r="G115" i="1"/>
  <c r="G112" i="1"/>
  <c r="G111" i="1"/>
  <c r="G108" i="1"/>
  <c r="G106" i="1"/>
  <c r="G94" i="1"/>
  <c r="G89" i="1"/>
  <c r="G88" i="1"/>
  <c r="G87" i="1"/>
  <c r="G86" i="1"/>
  <c r="G85" i="1"/>
  <c r="G83" i="1"/>
  <c r="G82" i="1"/>
  <c r="G79" i="1"/>
  <c r="G76" i="1"/>
  <c r="G75" i="1"/>
  <c r="G74" i="1"/>
  <c r="G73" i="1"/>
  <c r="G71" i="1"/>
  <c r="G70" i="1"/>
  <c r="G69" i="1"/>
  <c r="G67" i="1"/>
  <c r="G60" i="1"/>
  <c r="G59" i="1"/>
  <c r="G57" i="1"/>
  <c r="G56" i="1"/>
  <c r="G54" i="1"/>
  <c r="G53" i="1"/>
  <c r="G52" i="1"/>
  <c r="G50" i="1"/>
  <c r="G43" i="1"/>
  <c r="G42" i="1"/>
  <c r="G41" i="1"/>
  <c r="G39" i="1"/>
  <c r="G35" i="1"/>
  <c r="G33" i="1"/>
  <c r="G31" i="1"/>
  <c r="G30" i="1"/>
  <c r="G28" i="1"/>
  <c r="G27" i="1"/>
  <c r="G26" i="1"/>
  <c r="G24" i="1"/>
  <c r="G22" i="1"/>
  <c r="G12" i="1"/>
  <c r="G8" i="1"/>
  <c r="G7" i="1"/>
  <c r="E5" i="1"/>
  <c r="G179" i="1" l="1"/>
  <c r="G178" i="1" s="1"/>
  <c r="G186" i="1"/>
  <c r="G198" i="1"/>
  <c r="G229" i="1"/>
  <c r="G225" i="1" s="1"/>
  <c r="G241" i="1"/>
  <c r="G260" i="1"/>
  <c r="G259" i="1" s="1"/>
  <c r="G248" i="1"/>
  <c r="G190" i="1"/>
  <c r="G483" i="1"/>
  <c r="G489" i="1"/>
  <c r="G84" i="1"/>
  <c r="G209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G312" i="1" l="1"/>
  <c r="G142" i="1"/>
  <c r="G167" i="1"/>
  <c r="G160" i="1" s="1"/>
  <c r="G40" i="1"/>
  <c r="G38" i="1" s="1"/>
  <c r="G25" i="1"/>
  <c r="G23" i="1" s="1"/>
  <c r="G65" i="1" l="1"/>
  <c r="G127" i="1"/>
  <c r="G282" i="1"/>
  <c r="G316" i="1"/>
  <c r="G256" i="1"/>
  <c r="G399" i="1"/>
  <c r="G350" i="1"/>
  <c r="G352" i="1"/>
  <c r="G279" i="1"/>
  <c r="G103" i="1"/>
  <c r="G61" i="1"/>
  <c r="G90" i="1"/>
  <c r="G149" i="1"/>
  <c r="G529" i="1"/>
  <c r="G13" i="1"/>
  <c r="G174" i="1"/>
  <c r="G48" i="1"/>
  <c r="G344" i="1"/>
  <c r="G371" i="1"/>
  <c r="G478" i="1"/>
  <c r="G333" i="1"/>
  <c r="G395" i="1"/>
  <c r="G346" i="1"/>
  <c r="G409" i="1"/>
  <c r="G482" i="1"/>
  <c r="G293" i="1"/>
  <c r="G445" i="1"/>
  <c r="G386" i="1"/>
  <c r="G323" i="1"/>
  <c r="G513" i="1"/>
  <c r="G119" i="1"/>
  <c r="G351" i="1"/>
  <c r="G290" i="1"/>
  <c r="G382" i="1"/>
  <c r="G155" i="1"/>
  <c r="G135" i="1"/>
  <c r="G141" i="1"/>
  <c r="G554" i="1"/>
  <c r="G402" i="1"/>
  <c r="G299" i="1"/>
  <c r="G280" i="1"/>
  <c r="G384" i="1"/>
  <c r="G476" i="1"/>
  <c r="G21" i="1"/>
  <c r="G20" i="1" s="1"/>
  <c r="G398" i="1"/>
  <c r="G520" i="1"/>
  <c r="G367" i="1"/>
  <c r="G414" i="1"/>
  <c r="G509" i="1"/>
  <c r="G309" i="1"/>
  <c r="G175" i="1"/>
  <c r="G129" i="1"/>
  <c r="G292" i="1"/>
  <c r="G317" i="1"/>
  <c r="G368" i="1"/>
  <c r="G460" i="1"/>
  <c r="G134" i="1"/>
  <c r="G467" i="1"/>
  <c r="G326" i="1"/>
  <c r="G301" i="1"/>
  <c r="G173" i="1"/>
  <c r="G541" i="1"/>
  <c r="G461" i="1"/>
  <c r="G320" i="1"/>
  <c r="G171" i="1"/>
  <c r="G157" i="1"/>
  <c r="G504" i="1"/>
  <c r="G258" i="1"/>
  <c r="G452" i="1"/>
  <c r="G393" i="1"/>
  <c r="G514" i="1"/>
  <c r="G51" i="1"/>
  <c r="G443" i="1"/>
  <c r="G528" i="1"/>
  <c r="G343" i="1"/>
  <c r="G362" i="1"/>
  <c r="G336" i="1"/>
  <c r="G403" i="1"/>
  <c r="G373" i="1"/>
  <c r="G315" i="1"/>
  <c r="G55" i="1"/>
  <c r="G447" i="1"/>
  <c r="G347" i="1"/>
  <c r="G122" i="1"/>
  <c r="G381" i="1"/>
  <c r="G359" i="1"/>
  <c r="G356" i="1"/>
  <c r="G480" i="1"/>
  <c r="G148" i="1"/>
  <c r="G375" i="1"/>
  <c r="G406" i="1"/>
  <c r="G551" i="1"/>
  <c r="G499" i="1"/>
  <c r="G255" i="1"/>
  <c r="G289" i="1"/>
  <c r="G418" i="1"/>
  <c r="G416" i="1" s="1"/>
  <c r="G523" i="1"/>
  <c r="G491" i="1"/>
  <c r="G540" i="1"/>
  <c r="G538" i="1"/>
  <c r="G389" i="1"/>
  <c r="G140" i="1"/>
  <c r="G425" i="1"/>
  <c r="G426" i="1"/>
  <c r="G427" i="1"/>
  <c r="G430" i="1"/>
  <c r="G438" i="1"/>
  <c r="G448" i="1"/>
  <c r="G428" i="1"/>
  <c r="G436" i="1"/>
  <c r="G313" i="1"/>
  <c r="G311" i="1" s="1"/>
  <c r="G77" i="1"/>
  <c r="G10" i="1"/>
  <c r="G462" i="1"/>
  <c r="G385" i="1"/>
  <c r="G281" i="1"/>
  <c r="G172" i="1"/>
  <c r="G348" i="1"/>
  <c r="G545" i="1"/>
  <c r="G126" i="1"/>
  <c r="G419" i="1"/>
  <c r="G410" i="1"/>
  <c r="G72" i="1"/>
  <c r="G152" i="1"/>
  <c r="G257" i="1"/>
  <c r="G322" i="1"/>
  <c r="G321" i="1" s="1"/>
  <c r="G503" i="1"/>
  <c r="G159" i="1"/>
  <c r="G153" i="1"/>
  <c r="G291" i="1"/>
  <c r="G557" i="1"/>
  <c r="G286" i="1"/>
  <c r="G128" i="1"/>
  <c r="G515" i="1"/>
  <c r="G377" i="1"/>
  <c r="G535" i="1"/>
  <c r="G156" i="1"/>
  <c r="G310" i="1"/>
  <c r="G524" i="1"/>
  <c r="G400" i="1"/>
  <c r="G34" i="1"/>
  <c r="G481" i="1"/>
  <c r="G376" i="1"/>
  <c r="G530" i="1"/>
  <c r="G169" i="1"/>
  <c r="G121" i="1"/>
  <c r="G120" i="1" s="1"/>
  <c r="G133" i="1"/>
  <c r="G380" i="1"/>
  <c r="G379" i="1" s="1"/>
  <c r="G64" i="1"/>
  <c r="G16" i="1"/>
  <c r="G15" i="1" s="1"/>
  <c r="G14" i="1" s="1"/>
  <c r="G496" i="1"/>
  <c r="G517" i="1"/>
  <c r="G332" i="1"/>
  <c r="G331" i="1" s="1"/>
  <c r="G394" i="1"/>
  <c r="G360" i="1"/>
  <c r="G154" i="1"/>
  <c r="G552" i="1"/>
  <c r="G130" i="1"/>
  <c r="G546" i="1"/>
  <c r="G170" i="1"/>
  <c r="G81" i="1"/>
  <c r="G391" i="1"/>
  <c r="G314" i="1"/>
  <c r="G534" i="1"/>
  <c r="G102" i="1"/>
  <c r="G390" i="1"/>
  <c r="G354" i="1"/>
  <c r="G372" i="1"/>
  <c r="G131" i="1"/>
  <c r="G318" i="1"/>
  <c r="G453" i="1"/>
  <c r="G300" i="1"/>
  <c r="G150" i="1"/>
  <c r="G407" i="1"/>
  <c r="G327" i="1"/>
  <c r="G62" i="1"/>
  <c r="G472" i="1"/>
  <c r="G349" i="1"/>
  <c r="G369" i="1"/>
  <c r="G68" i="1"/>
  <c r="G404" i="1"/>
  <c r="G319" i="1"/>
  <c r="G357" i="1"/>
  <c r="G302" i="1"/>
  <c r="G110" i="1"/>
  <c r="G109" i="1" s="1"/>
  <c r="G556" i="1"/>
  <c r="G555" i="1" s="1"/>
  <c r="G125" i="1"/>
  <c r="G325" i="1"/>
  <c r="G107" i="1"/>
  <c r="G422" i="1"/>
  <c r="G420" i="1" s="1"/>
  <c r="G493" i="1"/>
  <c r="G285" i="1"/>
  <c r="G80" i="1"/>
  <c r="G78" i="1" s="1"/>
  <c r="G506" i="1"/>
  <c r="G277" i="1"/>
  <c r="G105" i="1"/>
  <c r="G47" i="1"/>
  <c r="G117" i="1"/>
  <c r="G114" i="1" s="1"/>
  <c r="G113" i="1" s="1"/>
  <c r="G442" i="1"/>
  <c r="G471" i="1"/>
  <c r="G469" i="1" s="1"/>
  <c r="G32" i="1"/>
  <c r="G29" i="1" s="1"/>
  <c r="G100" i="1"/>
  <c r="G339" i="1"/>
  <c r="G338" i="1" s="1"/>
  <c r="G526" i="1"/>
  <c r="G429" i="1"/>
  <c r="G432" i="1"/>
  <c r="G435" i="1"/>
  <c r="G439" i="1"/>
  <c r="G437" i="1"/>
  <c r="G434" i="1"/>
  <c r="G144" i="1"/>
  <c r="G143" i="1" s="1"/>
  <c r="G558" i="1"/>
  <c r="G466" i="1"/>
  <c r="G412" i="1"/>
  <c r="G11" i="1"/>
  <c r="G49" i="1"/>
  <c r="G66" i="1"/>
  <c r="G553" i="1"/>
  <c r="G441" i="1" l="1"/>
  <c r="G276" i="1"/>
  <c r="G101" i="1"/>
  <c r="G132" i="1"/>
  <c r="G342" i="1"/>
  <c r="G473" i="1"/>
  <c r="G124" i="1"/>
  <c r="G433" i="1"/>
  <c r="G104" i="1"/>
  <c r="G99" i="1" s="1"/>
  <c r="G324" i="1"/>
  <c r="G46" i="1"/>
  <c r="G328" i="1"/>
  <c r="G63" i="1"/>
  <c r="G168" i="1"/>
  <c r="G151" i="1"/>
  <c r="G9" i="1"/>
  <c r="G6" i="1" s="1"/>
  <c r="G5" i="1" s="1"/>
  <c r="G4" i="1" s="1"/>
  <c r="G424" i="1"/>
  <c r="G139" i="1"/>
  <c r="G388" i="1"/>
  <c r="G539" i="1"/>
  <c r="G536" i="1" s="1"/>
  <c r="G522" i="1"/>
  <c r="G415" i="1"/>
  <c r="G287" i="1"/>
  <c r="G284" i="1" s="1"/>
  <c r="G254" i="1"/>
  <c r="G497" i="1"/>
  <c r="G494" i="1" s="1"/>
  <c r="G550" i="1"/>
  <c r="G559" i="1" s="1"/>
  <c r="G374" i="1"/>
  <c r="G147" i="1"/>
  <c r="G479" i="1"/>
  <c r="G355" i="1"/>
  <c r="G358" i="1"/>
  <c r="G527" i="1"/>
  <c r="G525" i="1" s="1"/>
  <c r="G392" i="1"/>
  <c r="G450" i="1"/>
  <c r="G457" i="1"/>
  <c r="G308" i="1"/>
  <c r="G307" i="1" s="1"/>
  <c r="G507" i="1"/>
  <c r="G505" i="1" s="1"/>
  <c r="G413" i="1"/>
  <c r="G366" i="1"/>
  <c r="G397" i="1"/>
  <c r="G383" i="1"/>
  <c r="G378" i="1" s="1"/>
  <c r="G298" i="1"/>
  <c r="G401" i="1"/>
  <c r="G408" i="1"/>
  <c r="G405" i="1" s="1"/>
  <c r="G345" i="1"/>
  <c r="G370" i="1"/>
  <c r="G96" i="1"/>
  <c r="G274" i="1"/>
  <c r="G92" i="1"/>
  <c r="G271" i="1"/>
  <c r="G97" i="1"/>
  <c r="G269" i="1"/>
  <c r="G98" i="1"/>
  <c r="G95" i="1"/>
  <c r="G270" i="1"/>
  <c r="G93" i="1"/>
  <c r="G272" i="1"/>
  <c r="G486" i="1" l="1"/>
  <c r="G423" i="1"/>
  <c r="G440" i="1"/>
  <c r="G353" i="1"/>
  <c r="G492" i="1"/>
  <c r="G490" i="1" s="1"/>
  <c r="G396" i="1"/>
  <c r="G365" i="1"/>
  <c r="G364" i="1" s="1"/>
  <c r="G138" i="1"/>
  <c r="G137" i="1" s="1"/>
  <c r="G268" i="1"/>
  <c r="G177" i="1" s="1"/>
  <c r="G176" i="1" s="1"/>
  <c r="G91" i="1"/>
  <c r="G521" i="1"/>
  <c r="G518" i="1" s="1"/>
  <c r="G516" i="1" s="1"/>
  <c r="G387" i="1"/>
  <c r="G45" i="1"/>
  <c r="G44" i="1" l="1"/>
  <c r="G136" i="1" s="1"/>
  <c r="G548" i="1"/>
  <c r="G363" i="1"/>
  <c r="G468" i="1" s="1"/>
  <c r="G549" i="1" l="1"/>
  <c r="G560" i="1" s="1"/>
</calcChain>
</file>

<file path=xl/sharedStrings.xml><?xml version="1.0" encoding="utf-8"?>
<sst xmlns="http://schemas.openxmlformats.org/spreadsheetml/2006/main" count="1244" uniqueCount="1126">
  <si>
    <t>Codice Azienda -------&gt;</t>
  </si>
  <si>
    <t xml:space="preserve">Colonna nella quale inserire i dati </t>
  </si>
  <si>
    <t>inserire Anno solo nella prima cella</t>
  </si>
  <si>
    <t>inserire mese per esteso solo nella prima cella</t>
  </si>
  <si>
    <t>Cons</t>
  </si>
  <si>
    <t>CODICE</t>
  </si>
  <si>
    <t>VOCE NUOVO MODELLO CE (1)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</si>
  <si>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</si>
  <si>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</si>
  <si>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</si>
  <si>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</si>
  <si>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</si>
  <si>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</si>
  <si>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</si>
  <si>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</si>
  <si>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</si>
  <si>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</si>
  <si>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</si>
  <si>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</si>
  <si>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</si>
  <si>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</si>
  <si>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</si>
  <si>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</si>
  <si>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</si>
  <si>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</si>
  <si>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</si>
  <si>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</si>
  <si>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</si>
  <si>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</si>
  <si>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</si>
  <si>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</si>
  <si>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</si>
  <si>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</si>
  <si>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</si>
  <si>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</si>
  <si>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</si>
  <si>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</si>
  <si>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</si>
  <si>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</si>
  <si>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</si>
  <si>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</si>
  <si>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</si>
  <si>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</si>
  <si>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</si>
  <si>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</si>
  <si>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</si>
  <si>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</si>
  <si>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</si>
  <si>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</si>
  <si>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</si>
  <si>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</si>
  <si>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</si>
  <si>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</si>
  <si>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</si>
  <si>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</si>
  <si>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</si>
  <si>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</si>
  <si>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</si>
  <si>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</si>
  <si>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</si>
  <si>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</si>
  <si>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</si>
  <si>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</si>
  <si>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</si>
  <si>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</si>
  <si>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</si>
  <si>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</si>
  <si>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</si>
  <si>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</si>
  <si>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</si>
  <si>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</si>
  <si>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</si>
  <si>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</si>
  <si>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</si>
  <si>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</si>
  <si>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</si>
  <si>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</si>
  <si>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</si>
  <si>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</si>
  <si>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</si>
  <si>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</si>
  <si>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</si>
  <si>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</si>
  <si>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</si>
  <si>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</si>
  <si>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</si>
  <si>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</si>
  <si>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</si>
  <si>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</si>
  <si>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</si>
  <si>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</si>
  <si>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</si>
  <si>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</si>
  <si>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</si>
  <si>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</si>
  <si>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</si>
  <si>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</si>
  <si>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</si>
  <si>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</si>
  <si>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</si>
  <si>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</si>
  <si>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</si>
  <si>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</si>
  <si>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</si>
  <si>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</si>
  <si>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</si>
  <si>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</si>
  <si>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</si>
  <si>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</si>
  <si>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</si>
  <si>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</si>
  <si>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</si>
  <si>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</si>
  <si>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</si>
  <si>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</si>
  <si>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</si>
  <si>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</si>
  <si>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</si>
  <si>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</si>
  <si>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</si>
  <si>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</si>
  <si>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</si>
  <si>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</si>
  <si>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</si>
  <si>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</si>
  <si>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</si>
  <si>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</si>
  <si>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</si>
  <si>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</si>
  <si>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</si>
  <si>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</si>
  <si>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</si>
  <si>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</si>
  <si>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</si>
  <si>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</si>
  <si>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</si>
  <si>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</si>
  <si>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</si>
  <si>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</si>
  <si>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</si>
  <si>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</si>
  <si>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</si>
  <si>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</si>
  <si>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</si>
  <si>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</si>
  <si>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</si>
  <si>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</si>
  <si>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</si>
  <si>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</si>
  <si>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</si>
  <si>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</si>
  <si>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</si>
  <si>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</si>
  <si>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</si>
  <si>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</si>
  <si>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</si>
  <si>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</si>
  <si>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</si>
  <si>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</si>
  <si>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</si>
  <si>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</si>
  <si>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</si>
  <si>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</si>
  <si>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</si>
  <si>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</si>
  <si>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</si>
  <si>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</si>
  <si>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</si>
  <si>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</si>
  <si>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</si>
  <si>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</si>
  <si>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</si>
  <si>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</si>
  <si>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</si>
  <si>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</si>
  <si>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</si>
  <si>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</si>
  <si>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</si>
  <si>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</si>
  <si>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</si>
  <si>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</si>
  <si>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</si>
  <si>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</si>
  <si>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</si>
  <si>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</si>
  <si>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</si>
  <si>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</si>
  <si>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</si>
  <si>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</si>
  <si>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</si>
  <si>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</si>
  <si>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</si>
  <si>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</si>
  <si>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</si>
  <si>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</si>
  <si>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</si>
  <si>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</si>
  <si>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</si>
  <si>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</si>
  <si>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</si>
  <si>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</si>
  <si>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</si>
  <si>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</si>
  <si>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</si>
  <si>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</si>
  <si>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</si>
  <si>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</si>
  <si>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</si>
  <si>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</si>
  <si>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</si>
  <si>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</si>
  <si>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</si>
  <si>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</si>
  <si>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</si>
  <si>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</si>
  <si>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</si>
  <si>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</si>
  <si>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</si>
  <si>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</si>
  <si>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</si>
  <si>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</si>
  <si>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</si>
  <si>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</si>
  <si>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</si>
  <si>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</si>
  <si>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</si>
  <si>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</si>
  <si>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</si>
  <si>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</si>
  <si>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</si>
  <si>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</si>
  <si>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</si>
  <si>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</si>
  <si>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</si>
  <si>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</si>
  <si>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</si>
  <si>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</si>
  <si>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</si>
  <si>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</si>
  <si>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</si>
  <si>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</si>
  <si>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</si>
  <si>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</si>
  <si>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</si>
  <si>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</si>
  <si>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</si>
  <si>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</si>
  <si>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</si>
  <si>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</si>
  <si>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</si>
  <si>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</si>
  <si>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</si>
  <si>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</si>
  <si>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</si>
  <si>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</si>
  <si>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</si>
  <si>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</si>
  <si>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</si>
  <si>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</si>
  <si>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</si>
  <si>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</si>
  <si>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</si>
  <si>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</si>
  <si>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</si>
  <si>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</si>
  <si>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</si>
  <si>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</si>
  <si>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</si>
  <si>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</si>
  <si>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</si>
  <si>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</si>
  <si>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</si>
  <si>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</si>
  <si>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</si>
  <si>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</si>
  <si>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</si>
  <si>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</si>
  <si>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</si>
  <si>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</si>
  <si>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</si>
  <si>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</si>
  <si>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</si>
  <si>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</si>
  <si>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</si>
  <si>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</si>
  <si>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</si>
  <si>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</si>
  <si>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</si>
  <si>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</si>
  <si>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</si>
  <si>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</si>
  <si>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</si>
  <si>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</si>
  <si>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</si>
  <si>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</si>
  <si>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</si>
  <si>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</si>
  <si>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</si>
  <si>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</si>
  <si>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</si>
  <si>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</si>
  <si>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</si>
  <si>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</si>
  <si>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</si>
  <si>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</si>
  <si>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</si>
  <si>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</si>
  <si>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</si>
  <si>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</si>
  <si>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</si>
  <si>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</si>
  <si>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</si>
  <si>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</si>
  <si>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</si>
  <si>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</si>
  <si>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</si>
  <si>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</si>
  <si>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</si>
  <si>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</si>
  <si>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</si>
  <si>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</si>
  <si>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</si>
  <si>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</si>
  <si>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</si>
  <si>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</si>
  <si>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</si>
  <si>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</si>
  <si>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</si>
  <si>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</si>
  <si>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</si>
  <si>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</si>
  <si>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</si>
  <si>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</si>
  <si>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</si>
  <si>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</si>
  <si>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</si>
  <si>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</si>
  <si>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</si>
  <si>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</si>
  <si>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</si>
  <si>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</si>
  <si>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</si>
  <si>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</si>
  <si>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</si>
  <si>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</si>
  <si>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</si>
  <si>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</si>
  <si>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</si>
  <si>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</si>
  <si>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</si>
  <si>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</si>
  <si>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</si>
  <si>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</si>
  <si>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</si>
  <si>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</si>
  <si>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</si>
  <si>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</si>
  <si>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</si>
  <si>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</si>
  <si>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</si>
  <si>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</si>
  <si>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</si>
  <si>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</si>
  <si>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</si>
  <si>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</si>
  <si>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</si>
  <si>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</si>
  <si>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</si>
  <si>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</si>
  <si>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</si>
  <si>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</si>
  <si>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</si>
  <si>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</si>
  <si>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</si>
  <si>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</si>
  <si>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</si>
  <si>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</si>
  <si>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</si>
  <si>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</si>
  <si>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</si>
  <si>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</si>
  <si>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</si>
  <si>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</si>
  <si>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</si>
  <si>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</si>
  <si>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</si>
  <si>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</si>
  <si>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</si>
  <si>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</si>
  <si>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</si>
  <si>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</si>
  <si>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</si>
  <si>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</si>
  <si>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</si>
  <si>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</si>
  <si>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</si>
  <si>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</si>
  <si>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</si>
  <si>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</si>
  <si>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</si>
  <si>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</si>
  <si>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</si>
  <si>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</si>
  <si>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</si>
  <si>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</si>
  <si>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</si>
  <si>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</si>
  <si>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</si>
  <si>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</si>
  <si>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</si>
  <si>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</si>
  <si>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</si>
  <si>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</si>
  <si>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</si>
  <si>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</si>
  <si>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</si>
  <si>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</si>
  <si>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</si>
  <si>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</si>
  <si>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</si>
  <si>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</si>
  <si>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</si>
  <si>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</si>
  <si>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</si>
  <si>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</si>
  <si>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</si>
  <si>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</si>
  <si>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</si>
  <si>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</si>
  <si>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</si>
  <si>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</si>
  <si>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</si>
  <si>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</si>
  <si>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</si>
  <si>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</si>
  <si>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</si>
  <si>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</si>
  <si>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</si>
  <si>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</si>
  <si>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</si>
  <si>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</si>
  <si>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</si>
  <si>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</si>
  <si>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</si>
  <si>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</si>
  <si>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</si>
  <si>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</si>
  <si>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</si>
  <si>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</si>
  <si>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</si>
  <si>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</si>
  <si>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</si>
  <si>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</si>
  <si>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</si>
  <si>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</si>
  <si>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</si>
  <si>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</si>
  <si>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</si>
  <si>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</si>
  <si>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</si>
  <si>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</si>
  <si>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</si>
  <si>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</si>
  <si>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</si>
  <si>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</si>
  <si>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</si>
  <si>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</si>
  <si>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</si>
  <si>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</si>
  <si>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</si>
  <si>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</si>
  <si>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</si>
  <si>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</si>
  <si>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</si>
  <si>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</si>
  <si>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</si>
  <si>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</si>
  <si>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</si>
  <si>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</si>
  <si>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</si>
  <si>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</si>
  <si>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</si>
  <si>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</si>
  <si>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</si>
  <si>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</si>
  <si>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</si>
  <si>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</si>
  <si>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</si>
  <si>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</si>
  <si>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</si>
  <si>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</si>
  <si>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</si>
  <si>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</si>
  <si>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</si>
  <si>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</si>
  <si>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</si>
  <si>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</si>
  <si>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</si>
  <si>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</si>
  <si>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</si>
  <si>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</si>
  <si>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</si>
  <si>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</si>
  <si>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</si>
  <si>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</si>
  <si>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</si>
  <si>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</si>
  <si>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</si>
  <si>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</si>
  <si>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</si>
  <si>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</si>
  <si>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</si>
  <si>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</si>
  <si>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</si>
  <si>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</si>
  <si>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</si>
  <si>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</si>
  <si>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</si>
  <si>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</si>
  <si>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</si>
  <si>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</si>
  <si>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</si>
  <si>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</si>
  <si>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</si>
  <si>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</si>
  <si>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</si>
  <si>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</si>
  <si>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</si>
  <si>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</si>
  <si>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</si>
  <si>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</si>
  <si>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</si>
  <si>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</si>
  <si>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</si>
  <si>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</si>
  <si>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</si>
  <si>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</si>
  <si>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</si>
  <si>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</si>
  <si>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</si>
  <si>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</si>
  <si>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</si>
  <si>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</si>
  <si>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</si>
  <si>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</si>
  <si>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</si>
  <si>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</si>
  <si>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</si>
  <si>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</si>
  <si>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</si>
  <si>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</si>
  <si>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</si>
  <si>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</si>
  <si>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</si>
  <si>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</si>
  <si>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</si>
  <si>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</si>
  <si>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</si>
  <si>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</si>
  <si>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</si>
  <si>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</si>
  <si>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</si>
  <si>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</si>
  <si>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</si>
  <si>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</si>
  <si>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</si>
  <si>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</si>
  <si>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</si>
  <si>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</si>
  <si>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</si>
  <si>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</si>
  <si>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</si>
  <si>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</si>
  <si>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</si>
  <si>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</si>
  <si>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</si>
  <si>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</si>
  <si>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</si>
  <si>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</si>
  <si>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</si>
  <si>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</si>
  <si>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</si>
  <si>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</si>
  <si>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</si>
  <si>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</si>
  <si>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</si>
  <si>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</si>
  <si>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</si>
  <si>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</si>
  <si>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</si>
  <si>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</si>
  <si>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</si>
  <si>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</si>
  <si>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</si>
  <si>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</si>
  <si>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</si>
  <si>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</si>
  <si>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</si>
  <si>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</si>
  <si>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</si>
  <si>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</si>
  <si>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</si>
  <si>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</si>
  <si>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</si>
  <si>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</si>
  <si>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</si>
  <si>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</si>
  <si>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</si>
  <si>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</si>
  <si>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</si>
  <si>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</si>
  <si>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</si>
  <si>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</si>
  <si>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</si>
  <si>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</si>
  <si>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</si>
  <si>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</si>
  <si>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</si>
  <si>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</si>
  <si>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</si>
  <si>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</si>
  <si>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</si>
  <si>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</si>
  <si>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</si>
  <si>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</si>
  <si>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</si>
  <si>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</si>
  <si>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</si>
  <si>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</si>
  <si>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</si>
  <si>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</si>
  <si>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</si>
  <si>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</si>
  <si>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</si>
  <si>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</si>
  <si>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</si>
  <si>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</si>
  <si>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</si>
  <si>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</si>
  <si>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</si>
  <si>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</si>
  <si>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</si>
  <si>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</si>
  <si>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</si>
  <si>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</si>
  <si>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</si>
  <si>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</si>
  <si>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</si>
  <si>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</si>
  <si>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</si>
  <si>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</si>
  <si>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</si>
  <si>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</si>
  <si>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</si>
  <si>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</si>
  <si>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</si>
  <si>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</si>
  <si>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</si>
  <si>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</si>
  <si>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</si>
  <si>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</si>
  <si>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</si>
  <si>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</si>
  <si>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</si>
  <si>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</si>
  <si>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</si>
  <si>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</si>
  <si>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</si>
  <si>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</si>
  <si>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</si>
  <si>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</si>
  <si>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</si>
  <si>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</si>
  <si>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</si>
  <si>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</si>
  <si>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</si>
  <si>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</si>
  <si>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</si>
  <si>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</si>
  <si>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</si>
  <si>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</si>
  <si>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</si>
  <si>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</si>
  <si>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</si>
  <si>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</si>
  <si>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</si>
  <si>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</si>
  <si>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</si>
  <si>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</si>
  <si>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</si>
  <si>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</si>
  <si>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</si>
  <si>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</si>
  <si>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</si>
  <si>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</si>
  <si>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</si>
  <si>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</si>
  <si>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</si>
  <si>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</si>
  <si>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</si>
  <si>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</si>
  <si>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</si>
  <si>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</si>
  <si>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</si>
  <si>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</si>
  <si>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</si>
  <si>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</si>
  <si>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</si>
  <si>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</si>
  <si>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</si>
  <si>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</si>
  <si>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</si>
  <si>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</si>
  <si>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</si>
  <si>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</si>
  <si>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</si>
  <si>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</si>
  <si>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</si>
  <si>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</si>
  <si>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</si>
  <si>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</si>
  <si>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</si>
  <si>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</si>
  <si>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</si>
  <si>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</si>
  <si>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</si>
  <si>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</si>
  <si>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</si>
  <si>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</si>
  <si>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</si>
  <si>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</si>
  <si>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</si>
  <si>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</si>
  <si>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</si>
  <si>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</si>
  <si>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</si>
  <si>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</si>
  <si>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</si>
  <si>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</si>
  <si>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</si>
  <si>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</si>
  <si>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</si>
  <si>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</si>
  <si>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</si>
  <si>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</si>
  <si>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</si>
  <si>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</si>
  <si>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</si>
  <si>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</si>
  <si>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</si>
  <si>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</si>
  <si>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</si>
  <si>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</si>
  <si>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</si>
  <si>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</si>
  <si>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</si>
  <si>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</si>
  <si>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</si>
  <si>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</si>
  <si>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</si>
  <si>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</si>
  <si>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</si>
  <si>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</si>
  <si>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</si>
  <si>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</si>
  <si>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</si>
  <si>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</si>
  <si>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</si>
  <si>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</si>
  <si>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</si>
  <si>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</si>
  <si>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</si>
  <si>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</si>
  <si>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</si>
  <si>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</si>
  <si>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</si>
  <si>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</si>
  <si>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</si>
  <si>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</si>
  <si>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</si>
  <si>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</si>
  <si>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</si>
  <si>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</si>
  <si>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</si>
  <si>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</si>
  <si>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</si>
  <si>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</si>
  <si>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</si>
  <si>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</si>
  <si>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</si>
  <si>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</si>
  <si>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</si>
  <si>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</si>
  <si>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</si>
  <si>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</si>
  <si>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</si>
  <si>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</si>
  <si>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</si>
  <si>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</si>
  <si>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</si>
  <si>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</si>
  <si>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</si>
  <si>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</si>
  <si>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</si>
  <si>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</si>
  <si>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</si>
  <si>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</si>
  <si>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</si>
  <si>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</si>
  <si>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</si>
  <si>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</si>
  <si>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</si>
  <si>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</si>
  <si>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</si>
  <si>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</si>
  <si>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</si>
  <si>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</si>
  <si>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</si>
  <si>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</si>
  <si>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</si>
  <si>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</si>
  <si>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</si>
  <si>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</si>
  <si>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</si>
  <si>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</si>
  <si>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</si>
  <si>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</si>
  <si>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</si>
  <si>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</si>
  <si>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</si>
  <si>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</si>
  <si>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</si>
  <si>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</si>
  <si>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</si>
  <si>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</si>
  <si>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</si>
  <si>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</si>
  <si>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</si>
  <si>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</si>
  <si>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</si>
  <si>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</si>
  <si>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</si>
  <si>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</si>
  <si>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</si>
  <si>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</si>
  <si>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</si>
  <si>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</si>
  <si>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</si>
  <si>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</si>
  <si>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</si>
  <si>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</si>
  <si>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</si>
  <si>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</si>
  <si>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</si>
  <si>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</si>
  <si>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</si>
  <si>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</si>
  <si>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</si>
  <si>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</si>
  <si>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</si>
  <si>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</si>
  <si>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</si>
  <si>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</si>
  <si>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</si>
  <si>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</si>
  <si>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</si>
  <si>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</si>
  <si>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</si>
  <si>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</si>
  <si>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</si>
  <si>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</si>
  <si>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</si>
  <si>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</si>
  <si>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</si>
  <si>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</si>
  <si>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</si>
  <si>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</si>
  <si>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</si>
  <si>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</si>
  <si>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</si>
  <si>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</si>
  <si>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</si>
  <si>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</si>
  <si>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</si>
  <si>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</si>
  <si>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</si>
  <si>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</si>
  <si>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</si>
  <si>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</si>
  <si>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</si>
  <si>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</si>
  <si>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</si>
  <si>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</si>
  <si>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</si>
  <si>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</si>
  <si>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</si>
  <si>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</si>
  <si>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</si>
  <si>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</si>
  <si>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</si>
  <si>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</si>
  <si>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</si>
  <si>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</si>
  <si>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</si>
  <si>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</si>
  <si>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</si>
  <si>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</si>
  <si>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</si>
  <si>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</si>
  <si>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</si>
  <si>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</si>
  <si>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</si>
  <si>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</si>
  <si>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</si>
  <si>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</si>
  <si>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</si>
  <si>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</si>
  <si>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</si>
  <si>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</si>
  <si>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</si>
  <si>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</si>
  <si>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</si>
  <si>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</si>
  <si>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</si>
  <si>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</si>
  <si>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</si>
  <si>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</si>
  <si>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</si>
  <si>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</si>
  <si>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</si>
  <si>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</si>
  <si>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</si>
  <si>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</si>
  <si>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</si>
  <si>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</si>
  <si>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</si>
  <si>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</si>
  <si>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</si>
  <si>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</si>
  <si>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</si>
  <si>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</si>
  <si>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</si>
  <si>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</si>
  <si>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</si>
  <si>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</si>
  <si>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</si>
  <si>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</si>
  <si>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</si>
  <si>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</si>
  <si>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</si>
  <si>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</si>
  <si>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</si>
  <si>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</si>
  <si>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</si>
  <si>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</si>
  <si>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</si>
  <si>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</si>
  <si>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</si>
  <si>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</si>
  <si>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</si>
  <si>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</si>
  <si>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</si>
  <si>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</si>
  <si>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</si>
  <si>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</si>
  <si>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</si>
  <si>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</si>
  <si>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</si>
  <si>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</si>
  <si>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</si>
  <si>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</si>
  <si>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</si>
  <si>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</si>
  <si>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</si>
  <si>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</si>
  <si>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</si>
  <si>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</si>
  <si>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</si>
  <si>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</si>
  <si>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</si>
  <si>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</si>
  <si>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</si>
  <si>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</si>
  <si>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</si>
  <si>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</si>
  <si>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</si>
  <si>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</si>
  <si>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</si>
  <si>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</si>
  <si>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</si>
  <si>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</si>
  <si>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</si>
  <si>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</si>
  <si>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</si>
  <si>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</si>
  <si>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</si>
  <si>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</si>
  <si>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</si>
  <si>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</si>
  <si>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</si>
  <si>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</si>
  <si>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</si>
  <si>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</si>
  <si>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</si>
  <si>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</si>
  <si>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</si>
  <si>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</si>
  <si>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</si>
  <si>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</si>
  <si>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</si>
  <si>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</si>
  <si>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</si>
  <si>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</si>
  <si>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</si>
  <si>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</si>
  <si>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</si>
  <si>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</si>
  <si>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</si>
  <si>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</si>
  <si>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</si>
  <si>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</si>
  <si>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</si>
  <si>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</si>
  <si>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</si>
  <si>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</si>
  <si>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</si>
  <si>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</si>
  <si>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</si>
  <si>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</si>
  <si>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</si>
  <si>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</si>
  <si>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</si>
  <si>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</si>
  <si>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</si>
  <si>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</si>
  <si>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</si>
  <si>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</si>
  <si>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</si>
  <si>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</si>
  <si>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</si>
  <si>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</si>
  <si>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</si>
  <si>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</si>
  <si>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</si>
  <si>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</si>
  <si>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</si>
  <si>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</si>
  <si>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</si>
  <si>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</si>
  <si>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</si>
  <si>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</si>
  <si>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</si>
  <si>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</si>
  <si>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</si>
  <si>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</si>
  <si>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</si>
  <si>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</si>
  <si>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</si>
  <si>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</si>
  <si>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</si>
  <si>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</si>
  <si>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</si>
  <si>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</si>
  <si>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</si>
  <si>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</si>
  <si>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</si>
  <si>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</si>
  <si>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</si>
  <si>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</si>
  <si>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</si>
  <si>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</si>
  <si>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</si>
  <si>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</si>
  <si>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</si>
  <si>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</si>
  <si>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</si>
  <si>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</si>
  <si>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</si>
  <si>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</si>
  <si>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</si>
  <si>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</si>
  <si>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</si>
  <si>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</si>
  <si>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</si>
  <si>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</si>
  <si>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</si>
  <si>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</si>
  <si>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</si>
  <si>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</si>
  <si>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</si>
  <si>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</si>
  <si>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</si>
  <si>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</si>
  <si>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</si>
  <si>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</si>
  <si>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</si>
  <si>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</si>
  <si>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</si>
  <si>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</si>
  <si>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</si>
  <si>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</si>
  <si>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</si>
  <si>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</si>
  <si>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</si>
  <si>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</si>
  <si>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</si>
  <si>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</si>
  <si>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</si>
  <si>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</si>
  <si>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</si>
  <si>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</si>
  <si>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</si>
  <si>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</si>
  <si>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</si>
  <si>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</si>
  <si>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</si>
  <si>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</si>
  <si>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</si>
  <si>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</si>
  <si>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</si>
  <si>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</si>
  <si>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</si>
  <si>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</si>
  <si>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</si>
  <si>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921</t>
  </si>
  <si>
    <t>prev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</si>
</sst>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b/>
      <i/>
      <sz val="10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1" applyFill="1" applyAlignment="1">
      <alignment vertical="center"/>
    </xf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right" vertical="center"/>
    </xf>
    <xf numFmtId="49" fontId="1" fillId="4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3" fillId="3" borderId="0" xfId="1" applyNumberFormat="1" applyFont="1" applyFill="1" applyAlignment="1">
      <alignment horizontal="center" vertical="center" wrapText="1"/>
    </xf>
    <xf numFmtId="0" fontId="5" fillId="2" borderId="2" xfId="1" quotePrefix="1" applyNumberFormat="1" applyFont="1" applyFill="1" applyBorder="1" applyAlignment="1">
      <alignment horizontal="center" vertical="center"/>
    </xf>
    <xf numFmtId="0" fontId="5" fillId="4" borderId="2" xfId="1" quotePrefix="1" applyNumberFormat="1" applyFont="1" applyFill="1" applyBorder="1" applyAlignment="1">
      <alignment horizontal="center" vertical="center"/>
    </xf>
    <xf numFmtId="0" fontId="5" fillId="4" borderId="2" xfId="1" quotePrefix="1" applyNumberFormat="1" applyFont="1" applyFill="1" applyBorder="1" applyAlignment="1">
      <alignment horizontal="center" vertical="center" wrapText="1"/>
    </xf>
    <xf numFmtId="0" fontId="3" fillId="3" borderId="0" xfId="1" applyNumberFormat="1" applyFont="1" applyFill="1" applyAlignment="1">
      <alignment vertical="center"/>
    </xf>
    <xf numFmtId="0" fontId="1" fillId="3" borderId="0" xfId="1" quotePrefix="1" applyNumberFormat="1" applyFill="1" applyAlignment="1">
      <alignment vertical="center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left" vertical="center" wrapText="1"/>
    </xf>
    <xf numFmtId="0" fontId="3" fillId="3" borderId="5" xfId="1" quotePrefix="1" applyNumberFormat="1" applyFont="1" applyFill="1" applyBorder="1" applyAlignment="1" applyProtection="1">
      <alignment horizontal="center" vertical="center"/>
      <protection locked="0"/>
    </xf>
    <xf numFmtId="0" fontId="3" fillId="3" borderId="5" xfId="1" applyNumberFormat="1" applyFont="1" applyFill="1" applyBorder="1" applyAlignment="1" applyProtection="1">
      <alignment horizontal="center" vertical="center"/>
      <protection locked="0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left" vertical="center" wrapText="1"/>
    </xf>
    <xf numFmtId="0" fontId="3" fillId="3" borderId="5" xfId="1" quotePrefix="1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left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left" vertical="center" wrapText="1"/>
    </xf>
    <xf numFmtId="0" fontId="7" fillId="2" borderId="4" xfId="2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left" vertical="center" wrapText="1"/>
    </xf>
    <xf numFmtId="0" fontId="7" fillId="2" borderId="3" xfId="2" applyFont="1" applyFill="1" applyBorder="1" applyAlignment="1" applyProtection="1">
      <alignment horizontal="center" vertical="center" wrapText="1"/>
    </xf>
    <xf numFmtId="0" fontId="7" fillId="2" borderId="6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 applyProtection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3" xfId="2" quotePrefix="1" applyFont="1" applyFill="1" applyBorder="1" applyAlignment="1" applyProtection="1">
      <alignment horizontal="center" vertical="center" wrapText="1"/>
    </xf>
    <xf numFmtId="0" fontId="8" fillId="2" borderId="3" xfId="2" applyFont="1" applyFill="1" applyBorder="1" applyAlignment="1" applyProtection="1">
      <alignment horizontal="center" vertical="center" wrapText="1"/>
    </xf>
    <xf numFmtId="0" fontId="13" fillId="0" borderId="4" xfId="2" applyFont="1" applyFill="1" applyBorder="1" applyAlignment="1" applyProtection="1">
      <alignment horizontal="center" vertical="center" wrapText="1"/>
    </xf>
    <xf numFmtId="0" fontId="13" fillId="0" borderId="4" xfId="2" applyFont="1" applyFill="1" applyBorder="1" applyAlignment="1" applyProtection="1">
      <alignment horizontal="left" vertical="center" wrapText="1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horizontal="left" vertical="center" wrapText="1"/>
    </xf>
    <xf numFmtId="0" fontId="9" fillId="2" borderId="7" xfId="2" applyFont="1" applyFill="1" applyBorder="1" applyAlignment="1" applyProtection="1">
      <alignment horizontal="left" vertical="center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9" xfId="2" applyFont="1" applyFill="1" applyBorder="1" applyAlignment="1" applyProtection="1">
      <alignment horizontal="left" vertical="center" wrapText="1"/>
    </xf>
    <xf numFmtId="0" fontId="1" fillId="0" borderId="0" xfId="1" applyAlignment="1">
      <alignment vertical="center"/>
    </xf>
    <xf numFmtId="164" fontId="1" fillId="3" borderId="5" xfId="3" quotePrefix="1" applyNumberFormat="1" applyFont="1" applyFill="1" applyBorder="1" applyAlignment="1" applyProtection="1">
      <alignment vertical="center"/>
      <protection locked="0"/>
    </xf>
    <xf numFmtId="164" fontId="2" fillId="5" borderId="5" xfId="3" quotePrefix="1" applyNumberFormat="1" applyFont="1" applyFill="1" applyBorder="1" applyAlignment="1" applyProtection="1">
      <alignment vertical="center"/>
      <protection locked="0"/>
    </xf>
    <xf numFmtId="164" fontId="2" fillId="0" borderId="5" xfId="3" quotePrefix="1" applyNumberFormat="1" applyFont="1" applyFill="1" applyBorder="1" applyAlignment="1" applyProtection="1">
      <alignment vertical="center"/>
      <protection locked="0"/>
    </xf>
    <xf numFmtId="164" fontId="1" fillId="0" borderId="5" xfId="3" quotePrefix="1" applyNumberFormat="1" applyFont="1" applyFill="1" applyBorder="1" applyAlignment="1" applyProtection="1">
      <alignment vertical="center"/>
      <protection locked="0"/>
    </xf>
  </cellXfs>
  <cellStyles count="4">
    <cellStyle name="Migliaia 2" xfId="3"/>
    <cellStyle name="Normal_Sheet1 2" xfId="2"/>
    <cellStyle name="Normale" xfId="0" builtinId="0"/>
    <cellStyle name="Normale_Nuovo_CE_protetto_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462915</xdr:colOff>
      <xdr:row>1</xdr:row>
      <xdr:rowOff>386715</xdr:rowOff>
    </xdr:from>
    <xdr:to>
      <xdr:col>4</xdr:col>
      <xdr:colOff>462915</xdr:colOff>
      <xdr:row>2</xdr:row>
      <xdr:rowOff>154305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200775" y="935355"/>
          <a:ext cx="0" cy="1562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609600</xdr:colOff>
      <xdr:row>1</xdr:row>
      <xdr:rowOff>361950</xdr:rowOff>
    </xdr:from>
    <xdr:to>
      <xdr:col>5</xdr:col>
      <xdr:colOff>609600</xdr:colOff>
      <xdr:row>2</xdr:row>
      <xdr:rowOff>247650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7208520" y="910590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371475</xdr:colOff>
      <xdr:row>2</xdr:row>
      <xdr:rowOff>28575</xdr:rowOff>
    </xdr:from>
    <xdr:to>
      <xdr:col>3</xdr:col>
      <xdr:colOff>371475</xdr:colOff>
      <xdr:row>2</xdr:row>
      <xdr:rowOff>238125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5385435" y="965835"/>
          <a:ext cx="0" cy="1562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CE 2008"/>
      <sheetName val="Free Cash Flow"/>
      <sheetName val="Conto economico"/>
      <sheetName val="Menù"/>
      <sheetName val="Quadro_macro"/>
      <sheetName val="IRAP_IRPEF_03-04"/>
      <sheetName val="dati_fiscali_1"/>
      <sheetName val="Note_variazione"/>
      <sheetName val="IRAP_2006"/>
      <sheetName val="ADD_LE_IRPEF_2006-2009"/>
      <sheetName val="FF_2006_(2)"/>
      <sheetName val="FF_2006_(1)"/>
      <sheetName val="Riparto_sperimentale_2005"/>
      <sheetName val="FABB_NAZ_06-09"/>
      <sheetName val="Anticipazioni_2006"/>
      <sheetName val="Free_Cash_Flow"/>
      <sheetName val="Conto_economico"/>
      <sheetName val="CE_2008"/>
      <sheetName val="Quadro_macro1"/>
      <sheetName val="IRAP_IRPEF_03-041"/>
      <sheetName val="dati_fiscali_11"/>
      <sheetName val="Note_variazione1"/>
      <sheetName val="IRAP_20061"/>
      <sheetName val="ADD_LE_IRPEF_2006-20091"/>
      <sheetName val="FF_2006_(2)1"/>
      <sheetName val="FF_2006_(1)1"/>
      <sheetName val="Riparto_sperimentale_20051"/>
      <sheetName val="FABB_NAZ_06-091"/>
      <sheetName val="Anticipazioni_20061"/>
      <sheetName val="Free_Cash_Flow1"/>
      <sheetName val="Conto_economico1"/>
      <sheetName val="CE_20081"/>
      <sheetName val="parametri progr"/>
      <sheetName val="Crediti aditi per via legale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C13">
            <v>0.42499999999999999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C13">
            <v>0.42499999999999999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parametri progr"/>
      <sheetName val="Convalida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1"/>
  <sheetViews>
    <sheetView tabSelected="1" workbookViewId="0">
      <selection activeCell="A560" sqref="A1:G560"/>
    </sheetView>
  </sheetViews>
  <sheetFormatPr defaultRowHeight="14.4" x14ac:dyDescent="0.3"/>
  <cols>
    <col min="1" max="1" width="6.33203125" customWidth="1"/>
    <col min="2" max="2" width="9.88671875" customWidth="1"/>
    <col min="3" max="3" width="53" customWidth="1"/>
    <col min="4" max="4" width="10.5546875" style="47" customWidth="1"/>
    <col min="5" max="5" width="12.5546875" style="47" bestFit="1" customWidth="1"/>
    <col min="6" max="6" width="14.33203125" customWidth="1"/>
    <col min="7" max="7" width="15.6640625" customWidth="1"/>
  </cols>
  <sheetData>
    <row r="1" spans="1:9" ht="43.2" customHeight="1" thickBot="1" x14ac:dyDescent="0.35">
      <c r="A1" s="1"/>
      <c r="B1" s="2"/>
      <c r="C1" s="3" t="s">
        <v>0</v>
      </c>
      <c r="D1" s="4" t="s">
        <v>1124</v>
      </c>
      <c r="E1" s="2"/>
      <c r="F1" s="5" t="s">
        <v>1</v>
      </c>
      <c r="G1" s="6"/>
    </row>
    <row r="2" spans="1:9" ht="30.6" x14ac:dyDescent="0.3">
      <c r="A2" s="1"/>
      <c r="B2" s="2"/>
      <c r="C2" s="7"/>
      <c r="D2" s="8" t="s">
        <v>2</v>
      </c>
      <c r="E2" s="8" t="s">
        <v>3</v>
      </c>
      <c r="F2" s="5"/>
      <c r="G2" s="5"/>
    </row>
    <row r="3" spans="1:9" x14ac:dyDescent="0.3">
      <c r="A3" s="9" t="s">
        <v>4</v>
      </c>
      <c r="B3" s="10" t="s">
        <v>5</v>
      </c>
      <c r="C3" s="11" t="s">
        <v>6</v>
      </c>
      <c r="D3" s="2"/>
      <c r="E3" s="12"/>
      <c r="F3" s="2"/>
      <c r="G3" s="12"/>
      <c r="H3" s="13"/>
      <c r="I3" s="13"/>
    </row>
    <row r="4" spans="1:9" x14ac:dyDescent="0.3">
      <c r="A4" s="14"/>
      <c r="B4" s="15" t="s">
        <v>7</v>
      </c>
      <c r="C4" s="16" t="s">
        <v>8</v>
      </c>
      <c r="D4" s="17">
        <v>2019</v>
      </c>
      <c r="E4" s="18" t="s">
        <v>1125</v>
      </c>
      <c r="F4" s="50">
        <f>(F5+F14+F29+F34)</f>
        <v>59666172</v>
      </c>
      <c r="G4" s="49">
        <f>(G5+G14+G29+G34)</f>
        <v>59666172</v>
      </c>
    </row>
    <row r="5" spans="1:9" ht="26.4" x14ac:dyDescent="0.3">
      <c r="A5" s="19"/>
      <c r="B5" s="20" t="s">
        <v>9</v>
      </c>
      <c r="C5" s="21" t="s">
        <v>10</v>
      </c>
      <c r="D5" s="22">
        <f>D4</f>
        <v>2019</v>
      </c>
      <c r="E5" s="18" t="str">
        <f>+E4</f>
        <v>prev</v>
      </c>
      <c r="F5" s="50">
        <f>+F6+F13</f>
        <v>59666172</v>
      </c>
      <c r="G5" s="49">
        <f>+G6+G13</f>
        <v>59666172</v>
      </c>
    </row>
    <row r="6" spans="1:9" ht="26.4" x14ac:dyDescent="0.3">
      <c r="A6" s="14"/>
      <c r="B6" s="23" t="s">
        <v>11</v>
      </c>
      <c r="C6" s="24" t="s">
        <v>12</v>
      </c>
      <c r="D6" s="22">
        <f t="shared" ref="D6:D69" si="0">D5</f>
        <v>2019</v>
      </c>
      <c r="E6" s="18" t="str">
        <f t="shared" ref="E6:E69" si="1">+E5</f>
        <v>prev</v>
      </c>
      <c r="F6" s="50">
        <f>+F7+F8+F9+F12</f>
        <v>55313571</v>
      </c>
      <c r="G6" s="49">
        <f>+G7+G8+G9+G12</f>
        <v>55313571</v>
      </c>
    </row>
    <row r="7" spans="1:9" x14ac:dyDescent="0.3">
      <c r="A7" s="14"/>
      <c r="B7" s="25" t="s">
        <v>13</v>
      </c>
      <c r="C7" s="26" t="s">
        <v>14</v>
      </c>
      <c r="D7" s="22">
        <f t="shared" si="0"/>
        <v>2019</v>
      </c>
      <c r="E7" s="18" t="str">
        <f t="shared" si="1"/>
        <v>prev</v>
      </c>
      <c r="F7" s="51">
        <v>0</v>
      </c>
      <c r="G7" s="48">
        <f>F7</f>
        <v>0</v>
      </c>
    </row>
    <row r="8" spans="1:9" x14ac:dyDescent="0.3">
      <c r="A8" s="14"/>
      <c r="B8" s="25" t="s">
        <v>15</v>
      </c>
      <c r="C8" s="26" t="s">
        <v>16</v>
      </c>
      <c r="D8" s="22">
        <f t="shared" si="0"/>
        <v>2019</v>
      </c>
      <c r="E8" s="18" t="str">
        <f t="shared" si="1"/>
        <v>prev</v>
      </c>
      <c r="F8" s="51">
        <v>0</v>
      </c>
      <c r="G8" s="48">
        <f>F8</f>
        <v>0</v>
      </c>
    </row>
    <row r="9" spans="1:9" x14ac:dyDescent="0.3">
      <c r="A9" s="14"/>
      <c r="B9" s="27" t="s">
        <v>17</v>
      </c>
      <c r="C9" s="28" t="s">
        <v>18</v>
      </c>
      <c r="D9" s="22">
        <f t="shared" si="0"/>
        <v>2019</v>
      </c>
      <c r="E9" s="18" t="str">
        <f t="shared" si="1"/>
        <v>prev</v>
      </c>
      <c r="F9" s="50">
        <f>+F10+F11</f>
        <v>55313571</v>
      </c>
      <c r="G9" s="49">
        <f>+G10+G11</f>
        <v>55313571</v>
      </c>
    </row>
    <row r="10" spans="1:9" x14ac:dyDescent="0.3">
      <c r="A10" s="14"/>
      <c r="B10" s="27" t="s">
        <v>19</v>
      </c>
      <c r="C10" s="28" t="s">
        <v>20</v>
      </c>
      <c r="D10" s="22">
        <f t="shared" si="0"/>
        <v>2019</v>
      </c>
      <c r="E10" s="18" t="str">
        <f t="shared" si="1"/>
        <v>prev</v>
      </c>
      <c r="F10" s="51">
        <v>4217000</v>
      </c>
      <c r="G10" s="48">
        <f>F10</f>
        <v>4217000</v>
      </c>
    </row>
    <row r="11" spans="1:9" x14ac:dyDescent="0.3">
      <c r="A11" s="14"/>
      <c r="B11" s="27" t="s">
        <v>21</v>
      </c>
      <c r="C11" s="28" t="s">
        <v>22</v>
      </c>
      <c r="D11" s="22">
        <f t="shared" si="0"/>
        <v>2019</v>
      </c>
      <c r="E11" s="18" t="str">
        <f t="shared" si="1"/>
        <v>prev</v>
      </c>
      <c r="F11" s="51">
        <v>51096571</v>
      </c>
      <c r="G11" s="48">
        <f t="shared" ref="G11:G13" si="2">F11</f>
        <v>51096571</v>
      </c>
    </row>
    <row r="12" spans="1:9" ht="26.4" x14ac:dyDescent="0.3">
      <c r="A12" s="14"/>
      <c r="B12" s="25" t="s">
        <v>23</v>
      </c>
      <c r="C12" s="26" t="s">
        <v>24</v>
      </c>
      <c r="D12" s="22">
        <f t="shared" si="0"/>
        <v>2019</v>
      </c>
      <c r="E12" s="18" t="str">
        <f t="shared" si="1"/>
        <v>prev</v>
      </c>
      <c r="F12" s="51">
        <v>0</v>
      </c>
      <c r="G12" s="48">
        <f t="shared" si="2"/>
        <v>0</v>
      </c>
    </row>
    <row r="13" spans="1:9" ht="26.4" x14ac:dyDescent="0.3">
      <c r="A13" s="14"/>
      <c r="B13" s="23" t="s">
        <v>25</v>
      </c>
      <c r="C13" s="24" t="s">
        <v>26</v>
      </c>
      <c r="D13" s="22">
        <f t="shared" si="0"/>
        <v>2019</v>
      </c>
      <c r="E13" s="18" t="str">
        <f t="shared" si="1"/>
        <v>prev</v>
      </c>
      <c r="F13" s="51">
        <v>4352601</v>
      </c>
      <c r="G13" s="48">
        <f t="shared" si="2"/>
        <v>4352601</v>
      </c>
    </row>
    <row r="14" spans="1:9" x14ac:dyDescent="0.3">
      <c r="A14" s="14"/>
      <c r="B14" s="20" t="s">
        <v>27</v>
      </c>
      <c r="C14" s="21" t="s">
        <v>28</v>
      </c>
      <c r="D14" s="22">
        <f t="shared" si="0"/>
        <v>2019</v>
      </c>
      <c r="E14" s="18" t="str">
        <f t="shared" si="1"/>
        <v>prev</v>
      </c>
      <c r="F14" s="50">
        <f>+F15+F20+F23</f>
        <v>0</v>
      </c>
      <c r="G14" s="49">
        <f>+G15+G20+G23</f>
        <v>0</v>
      </c>
    </row>
    <row r="15" spans="1:9" x14ac:dyDescent="0.3">
      <c r="A15" s="14"/>
      <c r="B15" s="23" t="s">
        <v>29</v>
      </c>
      <c r="C15" s="24" t="s">
        <v>30</v>
      </c>
      <c r="D15" s="22">
        <f t="shared" si="0"/>
        <v>2019</v>
      </c>
      <c r="E15" s="18" t="str">
        <f t="shared" si="1"/>
        <v>prev</v>
      </c>
      <c r="F15" s="50">
        <f>+F16+F17+F18+F19</f>
        <v>0</v>
      </c>
      <c r="G15" s="49">
        <f>+G16+G17+G18+G19</f>
        <v>0</v>
      </c>
    </row>
    <row r="16" spans="1:9" ht="26.4" x14ac:dyDescent="0.3">
      <c r="A16" s="14"/>
      <c r="B16" s="25" t="s">
        <v>31</v>
      </c>
      <c r="C16" s="26" t="s">
        <v>32</v>
      </c>
      <c r="D16" s="22">
        <f t="shared" si="0"/>
        <v>2019</v>
      </c>
      <c r="E16" s="18" t="str">
        <f t="shared" si="1"/>
        <v>prev</v>
      </c>
      <c r="F16" s="51">
        <v>0</v>
      </c>
      <c r="G16" s="48">
        <f>F16</f>
        <v>0</v>
      </c>
    </row>
    <row r="17" spans="1:7" ht="39.6" x14ac:dyDescent="0.3">
      <c r="A17" s="14"/>
      <c r="B17" s="25" t="s">
        <v>33</v>
      </c>
      <c r="C17" s="26" t="s">
        <v>34</v>
      </c>
      <c r="D17" s="22">
        <f t="shared" si="0"/>
        <v>2019</v>
      </c>
      <c r="E17" s="18" t="str">
        <f t="shared" si="1"/>
        <v>prev</v>
      </c>
      <c r="F17" s="51">
        <v>0</v>
      </c>
      <c r="G17" s="48"/>
    </row>
    <row r="18" spans="1:7" ht="39.6" x14ac:dyDescent="0.3">
      <c r="A18" s="14"/>
      <c r="B18" s="25" t="s">
        <v>35</v>
      </c>
      <c r="C18" s="26" t="s">
        <v>36</v>
      </c>
      <c r="D18" s="22">
        <f t="shared" si="0"/>
        <v>2019</v>
      </c>
      <c r="E18" s="18" t="str">
        <f t="shared" si="1"/>
        <v>prev</v>
      </c>
      <c r="F18" s="51">
        <v>0</v>
      </c>
      <c r="G18" s="48"/>
    </row>
    <row r="19" spans="1:7" ht="26.4" x14ac:dyDescent="0.3">
      <c r="A19" s="14"/>
      <c r="B19" s="25" t="s">
        <v>37</v>
      </c>
      <c r="C19" s="26" t="s">
        <v>38</v>
      </c>
      <c r="D19" s="22">
        <f t="shared" si="0"/>
        <v>2019</v>
      </c>
      <c r="E19" s="18" t="str">
        <f t="shared" si="1"/>
        <v>prev</v>
      </c>
      <c r="F19" s="51">
        <v>0</v>
      </c>
      <c r="G19" s="48"/>
    </row>
    <row r="20" spans="1:7" ht="26.4" x14ac:dyDescent="0.3">
      <c r="A20" s="14"/>
      <c r="B20" s="23" t="s">
        <v>39</v>
      </c>
      <c r="C20" s="24" t="s">
        <v>40</v>
      </c>
      <c r="D20" s="22">
        <f t="shared" si="0"/>
        <v>2019</v>
      </c>
      <c r="E20" s="18" t="str">
        <f t="shared" si="1"/>
        <v>prev</v>
      </c>
      <c r="F20" s="50">
        <f>+F21+F22</f>
        <v>0</v>
      </c>
      <c r="G20" s="49">
        <f>+G21+G22</f>
        <v>0</v>
      </c>
    </row>
    <row r="21" spans="1:7" ht="26.4" x14ac:dyDescent="0.3">
      <c r="A21" s="14" t="s">
        <v>41</v>
      </c>
      <c r="B21" s="25" t="s">
        <v>42</v>
      </c>
      <c r="C21" s="26" t="s">
        <v>43</v>
      </c>
      <c r="D21" s="22">
        <f t="shared" si="0"/>
        <v>2019</v>
      </c>
      <c r="E21" s="18" t="str">
        <f t="shared" si="1"/>
        <v>prev</v>
      </c>
      <c r="F21" s="51">
        <v>0</v>
      </c>
      <c r="G21" s="48">
        <f>F21</f>
        <v>0</v>
      </c>
    </row>
    <row r="22" spans="1:7" ht="26.4" x14ac:dyDescent="0.3">
      <c r="A22" s="14" t="s">
        <v>41</v>
      </c>
      <c r="B22" s="25" t="s">
        <v>44</v>
      </c>
      <c r="C22" s="26" t="s">
        <v>45</v>
      </c>
      <c r="D22" s="22">
        <f t="shared" si="0"/>
        <v>2019</v>
      </c>
      <c r="E22" s="18" t="str">
        <f t="shared" si="1"/>
        <v>prev</v>
      </c>
      <c r="F22" s="51">
        <v>0</v>
      </c>
      <c r="G22" s="48">
        <f>F22</f>
        <v>0</v>
      </c>
    </row>
    <row r="23" spans="1:7" ht="26.4" x14ac:dyDescent="0.3">
      <c r="A23" s="29"/>
      <c r="B23" s="23" t="s">
        <v>46</v>
      </c>
      <c r="C23" s="24" t="s">
        <v>47</v>
      </c>
      <c r="D23" s="22">
        <f t="shared" si="0"/>
        <v>2019</v>
      </c>
      <c r="E23" s="18" t="str">
        <f t="shared" si="1"/>
        <v>prev</v>
      </c>
      <c r="F23" s="50">
        <f>+F24+F25+F26+F27+F28</f>
        <v>0</v>
      </c>
      <c r="G23" s="49">
        <f>+G24+G25+G26+G27+G28</f>
        <v>0</v>
      </c>
    </row>
    <row r="24" spans="1:7" x14ac:dyDescent="0.3">
      <c r="A24" s="29"/>
      <c r="B24" s="25" t="s">
        <v>48</v>
      </c>
      <c r="C24" s="26" t="s">
        <v>49</v>
      </c>
      <c r="D24" s="22">
        <f t="shared" si="0"/>
        <v>2019</v>
      </c>
      <c r="E24" s="18" t="str">
        <f t="shared" si="1"/>
        <v>prev</v>
      </c>
      <c r="F24" s="51">
        <v>0</v>
      </c>
      <c r="G24" s="48">
        <f>F24</f>
        <v>0</v>
      </c>
    </row>
    <row r="25" spans="1:7" ht="26.4" x14ac:dyDescent="0.3">
      <c r="A25" s="29"/>
      <c r="B25" s="25" t="s">
        <v>50</v>
      </c>
      <c r="C25" s="26" t="s">
        <v>51</v>
      </c>
      <c r="D25" s="22">
        <f t="shared" si="0"/>
        <v>2019</v>
      </c>
      <c r="E25" s="18" t="str">
        <f t="shared" si="1"/>
        <v>prev</v>
      </c>
      <c r="F25" s="51">
        <v>0</v>
      </c>
      <c r="G25" s="48">
        <f t="shared" ref="G25:G28" si="3">F25</f>
        <v>0</v>
      </c>
    </row>
    <row r="26" spans="1:7" ht="26.4" x14ac:dyDescent="0.3">
      <c r="A26" s="29"/>
      <c r="B26" s="25" t="s">
        <v>52</v>
      </c>
      <c r="C26" s="26" t="s">
        <v>53</v>
      </c>
      <c r="D26" s="22">
        <f t="shared" si="0"/>
        <v>2019</v>
      </c>
      <c r="E26" s="18" t="str">
        <f t="shared" si="1"/>
        <v>prev</v>
      </c>
      <c r="F26" s="51">
        <v>0</v>
      </c>
      <c r="G26" s="48">
        <f t="shared" si="3"/>
        <v>0</v>
      </c>
    </row>
    <row r="27" spans="1:7" ht="26.4" x14ac:dyDescent="0.3">
      <c r="A27" s="29"/>
      <c r="B27" s="25" t="s">
        <v>54</v>
      </c>
      <c r="C27" s="26" t="s">
        <v>55</v>
      </c>
      <c r="D27" s="22">
        <f t="shared" si="0"/>
        <v>2019</v>
      </c>
      <c r="E27" s="18" t="str">
        <f t="shared" si="1"/>
        <v>prev</v>
      </c>
      <c r="F27" s="51">
        <v>0</v>
      </c>
      <c r="G27" s="48">
        <f t="shared" si="3"/>
        <v>0</v>
      </c>
    </row>
    <row r="28" spans="1:7" ht="52.8" x14ac:dyDescent="0.3">
      <c r="A28" s="29"/>
      <c r="B28" s="25" t="s">
        <v>56</v>
      </c>
      <c r="C28" s="26" t="s">
        <v>57</v>
      </c>
      <c r="D28" s="22">
        <f t="shared" si="0"/>
        <v>2019</v>
      </c>
      <c r="E28" s="18" t="str">
        <f t="shared" si="1"/>
        <v>prev</v>
      </c>
      <c r="F28" s="51">
        <v>0</v>
      </c>
      <c r="G28" s="48">
        <f t="shared" si="3"/>
        <v>0</v>
      </c>
    </row>
    <row r="29" spans="1:7" x14ac:dyDescent="0.3">
      <c r="A29" s="14"/>
      <c r="B29" s="20" t="s">
        <v>58</v>
      </c>
      <c r="C29" s="21" t="s">
        <v>59</v>
      </c>
      <c r="D29" s="22">
        <f t="shared" si="0"/>
        <v>2019</v>
      </c>
      <c r="E29" s="18" t="str">
        <f t="shared" si="1"/>
        <v>prev</v>
      </c>
      <c r="F29" s="50">
        <f>+F30+F31+F32+F33</f>
        <v>0</v>
      </c>
      <c r="G29" s="49">
        <f>+G30+G31+G32+G33</f>
        <v>0</v>
      </c>
    </row>
    <row r="30" spans="1:7" ht="26.4" x14ac:dyDescent="0.3">
      <c r="A30" s="14"/>
      <c r="B30" s="23" t="s">
        <v>60</v>
      </c>
      <c r="C30" s="24" t="s">
        <v>61</v>
      </c>
      <c r="D30" s="22">
        <f t="shared" si="0"/>
        <v>2019</v>
      </c>
      <c r="E30" s="18" t="str">
        <f t="shared" si="1"/>
        <v>prev</v>
      </c>
      <c r="F30" s="51">
        <v>0</v>
      </c>
      <c r="G30" s="48">
        <f>F30</f>
        <v>0</v>
      </c>
    </row>
    <row r="31" spans="1:7" ht="26.4" x14ac:dyDescent="0.3">
      <c r="A31" s="14"/>
      <c r="B31" s="23" t="s">
        <v>62</v>
      </c>
      <c r="C31" s="24" t="s">
        <v>63</v>
      </c>
      <c r="D31" s="22">
        <f t="shared" si="0"/>
        <v>2019</v>
      </c>
      <c r="E31" s="18" t="str">
        <f t="shared" si="1"/>
        <v>prev</v>
      </c>
      <c r="F31" s="51">
        <v>0</v>
      </c>
      <c r="G31" s="48">
        <f t="shared" ref="G31:G34" si="4">F31</f>
        <v>0</v>
      </c>
    </row>
    <row r="32" spans="1:7" ht="26.4" x14ac:dyDescent="0.3">
      <c r="A32" s="14"/>
      <c r="B32" s="23" t="s">
        <v>64</v>
      </c>
      <c r="C32" s="24" t="s">
        <v>65</v>
      </c>
      <c r="D32" s="22">
        <f t="shared" si="0"/>
        <v>2019</v>
      </c>
      <c r="E32" s="18" t="str">
        <f t="shared" si="1"/>
        <v>prev</v>
      </c>
      <c r="F32" s="51">
        <v>0</v>
      </c>
      <c r="G32" s="48">
        <f t="shared" si="4"/>
        <v>0</v>
      </c>
    </row>
    <row r="33" spans="1:7" x14ac:dyDescent="0.3">
      <c r="A33" s="14"/>
      <c r="B33" s="23" t="s">
        <v>66</v>
      </c>
      <c r="C33" s="24" t="s">
        <v>67</v>
      </c>
      <c r="D33" s="22">
        <f t="shared" si="0"/>
        <v>2019</v>
      </c>
      <c r="E33" s="18" t="str">
        <f t="shared" si="1"/>
        <v>prev</v>
      </c>
      <c r="F33" s="51">
        <v>0</v>
      </c>
      <c r="G33" s="48">
        <f t="shared" si="4"/>
        <v>0</v>
      </c>
    </row>
    <row r="34" spans="1:7" x14ac:dyDescent="0.3">
      <c r="A34" s="14"/>
      <c r="B34" s="20" t="s">
        <v>68</v>
      </c>
      <c r="C34" s="21" t="s">
        <v>69</v>
      </c>
      <c r="D34" s="22">
        <f t="shared" si="0"/>
        <v>2019</v>
      </c>
      <c r="E34" s="18" t="str">
        <f t="shared" si="1"/>
        <v>prev</v>
      </c>
      <c r="F34" s="51">
        <v>0</v>
      </c>
      <c r="G34" s="48">
        <f t="shared" si="4"/>
        <v>0</v>
      </c>
    </row>
    <row r="35" spans="1:7" ht="26.4" x14ac:dyDescent="0.3">
      <c r="A35" s="14"/>
      <c r="B35" s="15" t="s">
        <v>70</v>
      </c>
      <c r="C35" s="16" t="s">
        <v>71</v>
      </c>
      <c r="D35" s="22">
        <f t="shared" si="0"/>
        <v>2019</v>
      </c>
      <c r="E35" s="18" t="str">
        <f t="shared" si="1"/>
        <v>prev</v>
      </c>
      <c r="F35" s="50">
        <f>+F36+F37</f>
        <v>-5574000</v>
      </c>
      <c r="G35" s="49">
        <f>+G36+G37</f>
        <v>-5574000</v>
      </c>
    </row>
    <row r="36" spans="1:7" ht="39.6" x14ac:dyDescent="0.3">
      <c r="A36" s="14"/>
      <c r="B36" s="20" t="s">
        <v>72</v>
      </c>
      <c r="C36" s="21" t="s">
        <v>73</v>
      </c>
      <c r="D36" s="22">
        <f t="shared" si="0"/>
        <v>2019</v>
      </c>
      <c r="E36" s="18" t="str">
        <f t="shared" si="1"/>
        <v>prev</v>
      </c>
      <c r="F36" s="51">
        <v>-2564000</v>
      </c>
      <c r="G36" s="48">
        <f>F36</f>
        <v>-2564000</v>
      </c>
    </row>
    <row r="37" spans="1:7" ht="26.4" x14ac:dyDescent="0.3">
      <c r="A37" s="14"/>
      <c r="B37" s="20" t="s">
        <v>74</v>
      </c>
      <c r="C37" s="21" t="s">
        <v>75</v>
      </c>
      <c r="D37" s="22">
        <f t="shared" si="0"/>
        <v>2019</v>
      </c>
      <c r="E37" s="18" t="str">
        <f t="shared" si="1"/>
        <v>prev</v>
      </c>
      <c r="F37" s="51">
        <v>-3010000</v>
      </c>
      <c r="G37" s="48">
        <f>F37</f>
        <v>-3010000</v>
      </c>
    </row>
    <row r="38" spans="1:7" ht="26.4" x14ac:dyDescent="0.3">
      <c r="A38" s="29"/>
      <c r="B38" s="15" t="s">
        <v>76</v>
      </c>
      <c r="C38" s="16" t="s">
        <v>77</v>
      </c>
      <c r="D38" s="22">
        <f t="shared" si="0"/>
        <v>2019</v>
      </c>
      <c r="E38" s="18" t="str">
        <f t="shared" si="1"/>
        <v>prev</v>
      </c>
      <c r="F38" s="50">
        <f>+F39+F40+F41+F42+F43</f>
        <v>3496000</v>
      </c>
      <c r="G38" s="49">
        <f>+G39+G40+G41+G42+G43</f>
        <v>3496000</v>
      </c>
    </row>
    <row r="39" spans="1:7" ht="39.6" x14ac:dyDescent="0.3">
      <c r="A39" s="29"/>
      <c r="B39" s="20" t="s">
        <v>78</v>
      </c>
      <c r="C39" s="21" t="s">
        <v>79</v>
      </c>
      <c r="D39" s="22">
        <f t="shared" si="0"/>
        <v>2019</v>
      </c>
      <c r="E39" s="18" t="str">
        <f t="shared" si="1"/>
        <v>prev</v>
      </c>
      <c r="F39" s="51">
        <v>0</v>
      </c>
      <c r="G39" s="48">
        <f>F39</f>
        <v>0</v>
      </c>
    </row>
    <row r="40" spans="1:7" ht="39.6" x14ac:dyDescent="0.3">
      <c r="A40" s="29"/>
      <c r="B40" s="20" t="s">
        <v>80</v>
      </c>
      <c r="C40" s="21" t="s">
        <v>81</v>
      </c>
      <c r="D40" s="22">
        <f t="shared" si="0"/>
        <v>2019</v>
      </c>
      <c r="E40" s="18" t="str">
        <f t="shared" si="1"/>
        <v>prev</v>
      </c>
      <c r="F40" s="51">
        <v>3496000</v>
      </c>
      <c r="G40" s="48">
        <f t="shared" ref="G40:G43" si="5">F40</f>
        <v>3496000</v>
      </c>
    </row>
    <row r="41" spans="1:7" ht="39.6" x14ac:dyDescent="0.3">
      <c r="A41" s="29"/>
      <c r="B41" s="20" t="s">
        <v>82</v>
      </c>
      <c r="C41" s="21" t="s">
        <v>83</v>
      </c>
      <c r="D41" s="22">
        <f t="shared" si="0"/>
        <v>2019</v>
      </c>
      <c r="E41" s="18" t="str">
        <f t="shared" si="1"/>
        <v>prev</v>
      </c>
      <c r="F41" s="51">
        <v>0</v>
      </c>
      <c r="G41" s="48">
        <f t="shared" si="5"/>
        <v>0</v>
      </c>
    </row>
    <row r="42" spans="1:7" ht="26.4" x14ac:dyDescent="0.3">
      <c r="A42" s="29"/>
      <c r="B42" s="20" t="s">
        <v>84</v>
      </c>
      <c r="C42" s="21" t="s">
        <v>85</v>
      </c>
      <c r="D42" s="22">
        <f t="shared" si="0"/>
        <v>2019</v>
      </c>
      <c r="E42" s="18" t="str">
        <f t="shared" si="1"/>
        <v>prev</v>
      </c>
      <c r="F42" s="51">
        <v>0</v>
      </c>
      <c r="G42" s="48">
        <f t="shared" si="5"/>
        <v>0</v>
      </c>
    </row>
    <row r="43" spans="1:7" ht="26.4" x14ac:dyDescent="0.3">
      <c r="A43" s="29"/>
      <c r="B43" s="20" t="s">
        <v>86</v>
      </c>
      <c r="C43" s="21" t="s">
        <v>87</v>
      </c>
      <c r="D43" s="22">
        <f t="shared" si="0"/>
        <v>2019</v>
      </c>
      <c r="E43" s="18" t="str">
        <f t="shared" si="1"/>
        <v>prev</v>
      </c>
      <c r="F43" s="51">
        <v>0</v>
      </c>
      <c r="G43" s="48">
        <f t="shared" si="5"/>
        <v>0</v>
      </c>
    </row>
    <row r="44" spans="1:7" ht="26.4" x14ac:dyDescent="0.3">
      <c r="A44" s="14"/>
      <c r="B44" s="15" t="s">
        <v>88</v>
      </c>
      <c r="C44" s="16" t="s">
        <v>89</v>
      </c>
      <c r="D44" s="22">
        <f t="shared" si="0"/>
        <v>2019</v>
      </c>
      <c r="E44" s="18" t="str">
        <f t="shared" si="1"/>
        <v>prev</v>
      </c>
      <c r="F44" s="50">
        <f>+F45+F84+F90+F91</f>
        <v>132592227</v>
      </c>
      <c r="G44" s="49">
        <f>+G45+G84+G90+G91</f>
        <v>132592227</v>
      </c>
    </row>
    <row r="45" spans="1:7" ht="39.6" x14ac:dyDescent="0.3">
      <c r="A45" s="14"/>
      <c r="B45" s="20" t="s">
        <v>90</v>
      </c>
      <c r="C45" s="21" t="s">
        <v>91</v>
      </c>
      <c r="D45" s="22">
        <f t="shared" si="0"/>
        <v>2019</v>
      </c>
      <c r="E45" s="18" t="str">
        <f t="shared" si="1"/>
        <v>prev</v>
      </c>
      <c r="F45" s="50">
        <f>+F46+F62+F63</f>
        <v>128037621</v>
      </c>
      <c r="G45" s="49">
        <f>+G46+G62+G63</f>
        <v>128037621</v>
      </c>
    </row>
    <row r="46" spans="1:7" ht="39.6" x14ac:dyDescent="0.3">
      <c r="A46" s="14" t="s">
        <v>41</v>
      </c>
      <c r="B46" s="23" t="s">
        <v>92</v>
      </c>
      <c r="C46" s="24" t="s">
        <v>93</v>
      </c>
      <c r="D46" s="22">
        <f t="shared" si="0"/>
        <v>2019</v>
      </c>
      <c r="E46" s="18" t="str">
        <f t="shared" si="1"/>
        <v>prev</v>
      </c>
      <c r="F46" s="49">
        <f>SUM(F47:F61)</f>
        <v>124790988</v>
      </c>
      <c r="G46" s="49">
        <f>SUM(G47:G61)</f>
        <v>124790988</v>
      </c>
    </row>
    <row r="47" spans="1:7" x14ac:dyDescent="0.3">
      <c r="A47" s="14" t="s">
        <v>41</v>
      </c>
      <c r="B47" s="25" t="s">
        <v>94</v>
      </c>
      <c r="C47" s="26" t="s">
        <v>95</v>
      </c>
      <c r="D47" s="22">
        <f t="shared" si="0"/>
        <v>2019</v>
      </c>
      <c r="E47" s="18" t="str">
        <f t="shared" si="1"/>
        <v>prev</v>
      </c>
      <c r="F47" s="51">
        <v>82661973</v>
      </c>
      <c r="G47" s="48">
        <f>F47</f>
        <v>82661973</v>
      </c>
    </row>
    <row r="48" spans="1:7" x14ac:dyDescent="0.3">
      <c r="A48" s="29" t="s">
        <v>41</v>
      </c>
      <c r="B48" s="25" t="s">
        <v>96</v>
      </c>
      <c r="C48" s="26" t="s">
        <v>97</v>
      </c>
      <c r="D48" s="22">
        <f t="shared" si="0"/>
        <v>2019</v>
      </c>
      <c r="E48" s="18" t="str">
        <f t="shared" si="1"/>
        <v>prev</v>
      </c>
      <c r="F48" s="51">
        <v>18483064</v>
      </c>
      <c r="G48" s="48">
        <f t="shared" ref="G48:G62" si="6">F48</f>
        <v>18483064</v>
      </c>
    </row>
    <row r="49" spans="1:7" ht="26.4" x14ac:dyDescent="0.3">
      <c r="A49" s="29" t="s">
        <v>41</v>
      </c>
      <c r="B49" s="25" t="s">
        <v>98</v>
      </c>
      <c r="C49" s="26" t="s">
        <v>99</v>
      </c>
      <c r="D49" s="22">
        <f t="shared" si="0"/>
        <v>2019</v>
      </c>
      <c r="E49" s="18" t="str">
        <f t="shared" si="1"/>
        <v>prev</v>
      </c>
      <c r="F49" s="51">
        <v>3448000</v>
      </c>
      <c r="G49" s="48">
        <f t="shared" si="6"/>
        <v>3448000</v>
      </c>
    </row>
    <row r="50" spans="1:7" ht="26.4" x14ac:dyDescent="0.3">
      <c r="A50" s="30" t="s">
        <v>41</v>
      </c>
      <c r="B50" s="25" t="s">
        <v>100</v>
      </c>
      <c r="C50" s="26" t="s">
        <v>101</v>
      </c>
      <c r="D50" s="22">
        <f t="shared" si="0"/>
        <v>2019</v>
      </c>
      <c r="E50" s="18" t="str">
        <f t="shared" si="1"/>
        <v>prev</v>
      </c>
      <c r="F50" s="51">
        <v>0</v>
      </c>
      <c r="G50" s="48">
        <f t="shared" si="6"/>
        <v>0</v>
      </c>
    </row>
    <row r="51" spans="1:7" x14ac:dyDescent="0.3">
      <c r="A51" s="30" t="s">
        <v>41</v>
      </c>
      <c r="B51" s="25" t="s">
        <v>102</v>
      </c>
      <c r="C51" s="26" t="s">
        <v>103</v>
      </c>
      <c r="D51" s="22">
        <f t="shared" si="0"/>
        <v>2019</v>
      </c>
      <c r="E51" s="18" t="str">
        <f t="shared" si="1"/>
        <v>prev</v>
      </c>
      <c r="F51" s="51">
        <v>19939700</v>
      </c>
      <c r="G51" s="48">
        <f t="shared" si="6"/>
        <v>19939700</v>
      </c>
    </row>
    <row r="52" spans="1:7" x14ac:dyDescent="0.3">
      <c r="A52" s="30" t="s">
        <v>41</v>
      </c>
      <c r="B52" s="25" t="s">
        <v>104</v>
      </c>
      <c r="C52" s="26" t="s">
        <v>105</v>
      </c>
      <c r="D52" s="22">
        <f t="shared" si="0"/>
        <v>2019</v>
      </c>
      <c r="E52" s="18" t="str">
        <f t="shared" si="1"/>
        <v>prev</v>
      </c>
      <c r="F52" s="51">
        <v>0</v>
      </c>
      <c r="G52" s="48">
        <f t="shared" si="6"/>
        <v>0</v>
      </c>
    </row>
    <row r="53" spans="1:7" x14ac:dyDescent="0.3">
      <c r="A53" s="30" t="s">
        <v>41</v>
      </c>
      <c r="B53" s="25" t="s">
        <v>106</v>
      </c>
      <c r="C53" s="26" t="s">
        <v>107</v>
      </c>
      <c r="D53" s="22">
        <f t="shared" si="0"/>
        <v>2019</v>
      </c>
      <c r="E53" s="18" t="str">
        <f t="shared" si="1"/>
        <v>prev</v>
      </c>
      <c r="F53" s="51">
        <v>0</v>
      </c>
      <c r="G53" s="48">
        <f t="shared" si="6"/>
        <v>0</v>
      </c>
    </row>
    <row r="54" spans="1:7" x14ac:dyDescent="0.3">
      <c r="A54" s="30" t="s">
        <v>41</v>
      </c>
      <c r="B54" s="25" t="s">
        <v>108</v>
      </c>
      <c r="C54" s="26" t="s">
        <v>109</v>
      </c>
      <c r="D54" s="22">
        <f t="shared" si="0"/>
        <v>2019</v>
      </c>
      <c r="E54" s="18" t="str">
        <f t="shared" si="1"/>
        <v>prev</v>
      </c>
      <c r="F54" s="51">
        <v>0</v>
      </c>
      <c r="G54" s="48">
        <f t="shared" si="6"/>
        <v>0</v>
      </c>
    </row>
    <row r="55" spans="1:7" x14ac:dyDescent="0.3">
      <c r="A55" s="30" t="s">
        <v>41</v>
      </c>
      <c r="B55" s="25" t="s">
        <v>110</v>
      </c>
      <c r="C55" s="26" t="s">
        <v>111</v>
      </c>
      <c r="D55" s="22">
        <f t="shared" si="0"/>
        <v>2019</v>
      </c>
      <c r="E55" s="18" t="str">
        <f t="shared" si="1"/>
        <v>prev</v>
      </c>
      <c r="F55" s="51">
        <v>0</v>
      </c>
      <c r="G55" s="48">
        <f t="shared" si="6"/>
        <v>0</v>
      </c>
    </row>
    <row r="56" spans="1:7" x14ac:dyDescent="0.3">
      <c r="A56" s="29" t="s">
        <v>41</v>
      </c>
      <c r="B56" s="25" t="s">
        <v>112</v>
      </c>
      <c r="C56" s="26" t="s">
        <v>113</v>
      </c>
      <c r="D56" s="22">
        <f t="shared" si="0"/>
        <v>2019</v>
      </c>
      <c r="E56" s="18" t="str">
        <f t="shared" si="1"/>
        <v>prev</v>
      </c>
      <c r="F56" s="51">
        <v>0</v>
      </c>
      <c r="G56" s="48">
        <f t="shared" si="6"/>
        <v>0</v>
      </c>
    </row>
    <row r="57" spans="1:7" x14ac:dyDescent="0.3">
      <c r="A57" s="29" t="s">
        <v>41</v>
      </c>
      <c r="B57" s="25" t="s">
        <v>114</v>
      </c>
      <c r="C57" s="26" t="s">
        <v>115</v>
      </c>
      <c r="D57" s="22">
        <f t="shared" si="0"/>
        <v>2019</v>
      </c>
      <c r="E57" s="18" t="str">
        <f t="shared" si="1"/>
        <v>prev</v>
      </c>
      <c r="F57" s="51">
        <v>0</v>
      </c>
      <c r="G57" s="48">
        <f t="shared" si="6"/>
        <v>0</v>
      </c>
    </row>
    <row r="58" spans="1:7" ht="26.4" x14ac:dyDescent="0.3">
      <c r="A58" s="14" t="s">
        <v>41</v>
      </c>
      <c r="B58" s="25" t="s">
        <v>116</v>
      </c>
      <c r="C58" s="26" t="s">
        <v>117</v>
      </c>
      <c r="D58" s="22">
        <f t="shared" si="0"/>
        <v>2019</v>
      </c>
      <c r="E58" s="18" t="str">
        <f t="shared" si="1"/>
        <v>prev</v>
      </c>
      <c r="F58" s="51">
        <v>0</v>
      </c>
      <c r="G58" s="48">
        <f t="shared" si="6"/>
        <v>0</v>
      </c>
    </row>
    <row r="59" spans="1:7" ht="26.4" x14ac:dyDescent="0.3">
      <c r="A59" s="14" t="s">
        <v>41</v>
      </c>
      <c r="B59" s="25" t="s">
        <v>118</v>
      </c>
      <c r="C59" s="26" t="s">
        <v>119</v>
      </c>
      <c r="D59" s="22">
        <f t="shared" si="0"/>
        <v>2019</v>
      </c>
      <c r="E59" s="18" t="str">
        <f t="shared" si="1"/>
        <v>prev</v>
      </c>
      <c r="F59" s="51">
        <v>0</v>
      </c>
      <c r="G59" s="48">
        <f t="shared" si="6"/>
        <v>0</v>
      </c>
    </row>
    <row r="60" spans="1:7" ht="26.4" x14ac:dyDescent="0.3">
      <c r="A60" s="14" t="s">
        <v>41</v>
      </c>
      <c r="B60" s="25" t="s">
        <v>120</v>
      </c>
      <c r="C60" s="26" t="s">
        <v>121</v>
      </c>
      <c r="D60" s="22">
        <f t="shared" si="0"/>
        <v>2019</v>
      </c>
      <c r="E60" s="18" t="str">
        <f t="shared" si="1"/>
        <v>prev</v>
      </c>
      <c r="F60" s="51">
        <v>0</v>
      </c>
      <c r="G60" s="48">
        <f t="shared" si="6"/>
        <v>0</v>
      </c>
    </row>
    <row r="61" spans="1:7" ht="26.4" x14ac:dyDescent="0.3">
      <c r="A61" s="14" t="s">
        <v>41</v>
      </c>
      <c r="B61" s="25" t="s">
        <v>122</v>
      </c>
      <c r="C61" s="26" t="s">
        <v>123</v>
      </c>
      <c r="D61" s="22">
        <f t="shared" si="0"/>
        <v>2019</v>
      </c>
      <c r="E61" s="18" t="str">
        <f t="shared" si="1"/>
        <v>prev</v>
      </c>
      <c r="F61" s="51">
        <v>258251</v>
      </c>
      <c r="G61" s="48">
        <f t="shared" si="6"/>
        <v>258251</v>
      </c>
    </row>
    <row r="62" spans="1:7" ht="26.4" x14ac:dyDescent="0.3">
      <c r="A62" s="14"/>
      <c r="B62" s="23" t="s">
        <v>124</v>
      </c>
      <c r="C62" s="24" t="s">
        <v>125</v>
      </c>
      <c r="D62" s="22">
        <f t="shared" si="0"/>
        <v>2019</v>
      </c>
      <c r="E62" s="18" t="str">
        <f t="shared" si="1"/>
        <v>prev</v>
      </c>
      <c r="F62" s="51">
        <v>431633</v>
      </c>
      <c r="G62" s="48">
        <f t="shared" si="6"/>
        <v>431633</v>
      </c>
    </row>
    <row r="63" spans="1:7" ht="26.4" x14ac:dyDescent="0.3">
      <c r="A63" s="14"/>
      <c r="B63" s="23" t="s">
        <v>126</v>
      </c>
      <c r="C63" s="24" t="s">
        <v>127</v>
      </c>
      <c r="D63" s="22">
        <f t="shared" si="0"/>
        <v>2019</v>
      </c>
      <c r="E63" s="18" t="str">
        <f t="shared" si="1"/>
        <v>prev</v>
      </c>
      <c r="F63" s="50">
        <f>SUM(F64:F78,F81,F82,F83)</f>
        <v>2815000</v>
      </c>
      <c r="G63" s="49">
        <f>SUM(G64:G78,G81,G82,G83)</f>
        <v>2815000</v>
      </c>
    </row>
    <row r="64" spans="1:7" x14ac:dyDescent="0.3">
      <c r="A64" s="14" t="s">
        <v>128</v>
      </c>
      <c r="B64" s="25" t="s">
        <v>129</v>
      </c>
      <c r="C64" s="26" t="s">
        <v>130</v>
      </c>
      <c r="D64" s="22">
        <f t="shared" si="0"/>
        <v>2019</v>
      </c>
      <c r="E64" s="18" t="str">
        <f t="shared" si="1"/>
        <v>prev</v>
      </c>
      <c r="F64" s="51">
        <v>1608000</v>
      </c>
      <c r="G64" s="48">
        <f>F64</f>
        <v>1608000</v>
      </c>
    </row>
    <row r="65" spans="1:7" x14ac:dyDescent="0.3">
      <c r="A65" s="14" t="s">
        <v>128</v>
      </c>
      <c r="B65" s="25" t="s">
        <v>131</v>
      </c>
      <c r="C65" s="26" t="s">
        <v>132</v>
      </c>
      <c r="D65" s="22">
        <f t="shared" si="0"/>
        <v>2019</v>
      </c>
      <c r="E65" s="18" t="str">
        <f t="shared" si="1"/>
        <v>prev</v>
      </c>
      <c r="F65" s="51">
        <v>121000</v>
      </c>
      <c r="G65" s="48">
        <f t="shared" ref="G65:G77" si="7">F65</f>
        <v>121000</v>
      </c>
    </row>
    <row r="66" spans="1:7" ht="26.4" x14ac:dyDescent="0.3">
      <c r="A66" s="14" t="s">
        <v>128</v>
      </c>
      <c r="B66" s="25" t="s">
        <v>133</v>
      </c>
      <c r="C66" s="26" t="s">
        <v>134</v>
      </c>
      <c r="D66" s="22">
        <f t="shared" si="0"/>
        <v>2019</v>
      </c>
      <c r="E66" s="18" t="str">
        <f t="shared" si="1"/>
        <v>prev</v>
      </c>
      <c r="F66" s="51">
        <v>56000</v>
      </c>
      <c r="G66" s="48">
        <f t="shared" si="7"/>
        <v>56000</v>
      </c>
    </row>
    <row r="67" spans="1:7" ht="26.4" x14ac:dyDescent="0.3">
      <c r="A67" s="30" t="s">
        <v>135</v>
      </c>
      <c r="B67" s="25" t="s">
        <v>136</v>
      </c>
      <c r="C67" s="26" t="s">
        <v>137</v>
      </c>
      <c r="D67" s="22">
        <f t="shared" si="0"/>
        <v>2019</v>
      </c>
      <c r="E67" s="18" t="str">
        <f t="shared" si="1"/>
        <v>prev</v>
      </c>
      <c r="F67" s="51">
        <v>0</v>
      </c>
      <c r="G67" s="48">
        <f t="shared" si="7"/>
        <v>0</v>
      </c>
    </row>
    <row r="68" spans="1:7" x14ac:dyDescent="0.3">
      <c r="A68" s="30" t="s">
        <v>128</v>
      </c>
      <c r="B68" s="25" t="s">
        <v>138</v>
      </c>
      <c r="C68" s="26" t="s">
        <v>139</v>
      </c>
      <c r="D68" s="22">
        <f t="shared" si="0"/>
        <v>2019</v>
      </c>
      <c r="E68" s="18" t="str">
        <f t="shared" si="1"/>
        <v>prev</v>
      </c>
      <c r="F68" s="51">
        <v>235000</v>
      </c>
      <c r="G68" s="48">
        <f t="shared" si="7"/>
        <v>235000</v>
      </c>
    </row>
    <row r="69" spans="1:7" ht="26.4" x14ac:dyDescent="0.3">
      <c r="A69" s="30" t="s">
        <v>128</v>
      </c>
      <c r="B69" s="25" t="s">
        <v>140</v>
      </c>
      <c r="C69" s="26" t="s">
        <v>141</v>
      </c>
      <c r="D69" s="22">
        <f t="shared" si="0"/>
        <v>2019</v>
      </c>
      <c r="E69" s="18" t="str">
        <f t="shared" si="1"/>
        <v>prev</v>
      </c>
      <c r="F69" s="51">
        <v>0</v>
      </c>
      <c r="G69" s="48">
        <f t="shared" si="7"/>
        <v>0</v>
      </c>
    </row>
    <row r="70" spans="1:7" ht="26.4" x14ac:dyDescent="0.3">
      <c r="A70" s="30" t="s">
        <v>128</v>
      </c>
      <c r="B70" s="25" t="s">
        <v>142</v>
      </c>
      <c r="C70" s="26" t="s">
        <v>143</v>
      </c>
      <c r="D70" s="22">
        <f t="shared" ref="D70:D133" si="8">D69</f>
        <v>2019</v>
      </c>
      <c r="E70" s="18" t="str">
        <f t="shared" ref="E70:E133" si="9">+E69</f>
        <v>prev</v>
      </c>
      <c r="F70" s="51">
        <v>0</v>
      </c>
      <c r="G70" s="48">
        <f t="shared" si="7"/>
        <v>0</v>
      </c>
    </row>
    <row r="71" spans="1:7" x14ac:dyDescent="0.3">
      <c r="A71" s="30" t="s">
        <v>128</v>
      </c>
      <c r="B71" s="25" t="s">
        <v>144</v>
      </c>
      <c r="C71" s="26" t="s">
        <v>145</v>
      </c>
      <c r="D71" s="22">
        <f t="shared" si="8"/>
        <v>2019</v>
      </c>
      <c r="E71" s="18" t="str">
        <f t="shared" si="9"/>
        <v>prev</v>
      </c>
      <c r="F71" s="51">
        <v>0</v>
      </c>
      <c r="G71" s="48">
        <f t="shared" si="7"/>
        <v>0</v>
      </c>
    </row>
    <row r="72" spans="1:7" ht="26.4" x14ac:dyDescent="0.3">
      <c r="A72" s="30" t="s">
        <v>128</v>
      </c>
      <c r="B72" s="25" t="s">
        <v>146</v>
      </c>
      <c r="C72" s="26" t="s">
        <v>147</v>
      </c>
      <c r="D72" s="22">
        <f t="shared" si="8"/>
        <v>2019</v>
      </c>
      <c r="E72" s="18" t="str">
        <f t="shared" si="9"/>
        <v>prev</v>
      </c>
      <c r="F72" s="51">
        <v>363000</v>
      </c>
      <c r="G72" s="48">
        <f t="shared" si="7"/>
        <v>363000</v>
      </c>
    </row>
    <row r="73" spans="1:7" ht="26.4" x14ac:dyDescent="0.3">
      <c r="A73" s="29" t="s">
        <v>135</v>
      </c>
      <c r="B73" s="25" t="s">
        <v>148</v>
      </c>
      <c r="C73" s="26" t="s">
        <v>149</v>
      </c>
      <c r="D73" s="22">
        <f t="shared" si="8"/>
        <v>2019</v>
      </c>
      <c r="E73" s="18" t="str">
        <f t="shared" si="9"/>
        <v>prev</v>
      </c>
      <c r="F73" s="51">
        <v>0</v>
      </c>
      <c r="G73" s="48">
        <f t="shared" si="7"/>
        <v>0</v>
      </c>
    </row>
    <row r="74" spans="1:7" ht="26.4" x14ac:dyDescent="0.3">
      <c r="A74" s="29" t="s">
        <v>135</v>
      </c>
      <c r="B74" s="25" t="s">
        <v>150</v>
      </c>
      <c r="C74" s="26" t="s">
        <v>151</v>
      </c>
      <c r="D74" s="22">
        <f t="shared" si="8"/>
        <v>2019</v>
      </c>
      <c r="E74" s="18" t="str">
        <f t="shared" si="9"/>
        <v>prev</v>
      </c>
      <c r="F74" s="51">
        <v>0</v>
      </c>
      <c r="G74" s="48">
        <f t="shared" si="7"/>
        <v>0</v>
      </c>
    </row>
    <row r="75" spans="1:7" ht="26.4" x14ac:dyDescent="0.3">
      <c r="A75" s="30" t="s">
        <v>128</v>
      </c>
      <c r="B75" s="25" t="s">
        <v>152</v>
      </c>
      <c r="C75" s="26" t="s">
        <v>153</v>
      </c>
      <c r="D75" s="22">
        <f t="shared" si="8"/>
        <v>2019</v>
      </c>
      <c r="E75" s="18" t="str">
        <f t="shared" si="9"/>
        <v>prev</v>
      </c>
      <c r="F75" s="51">
        <v>0</v>
      </c>
      <c r="G75" s="48">
        <f t="shared" si="7"/>
        <v>0</v>
      </c>
    </row>
    <row r="76" spans="1:7" ht="26.4" x14ac:dyDescent="0.3">
      <c r="A76" s="29" t="s">
        <v>128</v>
      </c>
      <c r="B76" s="25" t="s">
        <v>154</v>
      </c>
      <c r="C76" s="26" t="s">
        <v>155</v>
      </c>
      <c r="D76" s="22">
        <f t="shared" si="8"/>
        <v>2019</v>
      </c>
      <c r="E76" s="18" t="str">
        <f t="shared" si="9"/>
        <v>prev</v>
      </c>
      <c r="F76" s="51">
        <v>0</v>
      </c>
      <c r="G76" s="48">
        <f t="shared" si="7"/>
        <v>0</v>
      </c>
    </row>
    <row r="77" spans="1:7" ht="26.4" x14ac:dyDescent="0.3">
      <c r="A77" s="29" t="s">
        <v>128</v>
      </c>
      <c r="B77" s="25" t="s">
        <v>156</v>
      </c>
      <c r="C77" s="26" t="s">
        <v>157</v>
      </c>
      <c r="D77" s="22">
        <f t="shared" si="8"/>
        <v>2019</v>
      </c>
      <c r="E77" s="18" t="str">
        <f t="shared" si="9"/>
        <v>prev</v>
      </c>
      <c r="F77" s="51">
        <v>0</v>
      </c>
      <c r="G77" s="48">
        <f t="shared" si="7"/>
        <v>0</v>
      </c>
    </row>
    <row r="78" spans="1:7" ht="39.6" x14ac:dyDescent="0.3">
      <c r="A78" s="30" t="s">
        <v>135</v>
      </c>
      <c r="B78" s="25" t="s">
        <v>158</v>
      </c>
      <c r="C78" s="26" t="s">
        <v>159</v>
      </c>
      <c r="D78" s="22">
        <f t="shared" si="8"/>
        <v>2019</v>
      </c>
      <c r="E78" s="18" t="str">
        <f t="shared" si="9"/>
        <v>prev</v>
      </c>
      <c r="F78" s="50">
        <f>+F79+F80</f>
        <v>0</v>
      </c>
      <c r="G78" s="49">
        <f>+G79+G80</f>
        <v>0</v>
      </c>
    </row>
    <row r="79" spans="1:7" ht="26.4" x14ac:dyDescent="0.3">
      <c r="A79" s="30" t="s">
        <v>135</v>
      </c>
      <c r="B79" s="23" t="s">
        <v>160</v>
      </c>
      <c r="C79" s="24" t="s">
        <v>161</v>
      </c>
      <c r="D79" s="22">
        <f t="shared" si="8"/>
        <v>2019</v>
      </c>
      <c r="E79" s="18" t="str">
        <f t="shared" si="9"/>
        <v>prev</v>
      </c>
      <c r="F79" s="51">
        <v>0</v>
      </c>
      <c r="G79" s="48">
        <f>F79</f>
        <v>0</v>
      </c>
    </row>
    <row r="80" spans="1:7" ht="39.6" x14ac:dyDescent="0.3">
      <c r="A80" s="30" t="s">
        <v>135</v>
      </c>
      <c r="B80" s="23" t="s">
        <v>162</v>
      </c>
      <c r="C80" s="24" t="s">
        <v>163</v>
      </c>
      <c r="D80" s="22">
        <f t="shared" si="8"/>
        <v>2019</v>
      </c>
      <c r="E80" s="18" t="str">
        <f t="shared" si="9"/>
        <v>prev</v>
      </c>
      <c r="F80" s="51">
        <v>0</v>
      </c>
      <c r="G80" s="48">
        <f t="shared" ref="G80:G83" si="10">F80</f>
        <v>0</v>
      </c>
    </row>
    <row r="81" spans="1:7" ht="26.4" x14ac:dyDescent="0.3">
      <c r="A81" s="30"/>
      <c r="B81" s="25" t="s">
        <v>164</v>
      </c>
      <c r="C81" s="26" t="s">
        <v>165</v>
      </c>
      <c r="D81" s="22">
        <f t="shared" si="8"/>
        <v>2019</v>
      </c>
      <c r="E81" s="18" t="str">
        <f t="shared" si="9"/>
        <v>prev</v>
      </c>
      <c r="F81" s="51">
        <v>432000</v>
      </c>
      <c r="G81" s="48">
        <f t="shared" si="10"/>
        <v>432000</v>
      </c>
    </row>
    <row r="82" spans="1:7" ht="26.4" x14ac:dyDescent="0.3">
      <c r="A82" s="14" t="s">
        <v>41</v>
      </c>
      <c r="B82" s="25" t="s">
        <v>166</v>
      </c>
      <c r="C82" s="26" t="s">
        <v>167</v>
      </c>
      <c r="D82" s="22">
        <f t="shared" si="8"/>
        <v>2019</v>
      </c>
      <c r="E82" s="18" t="str">
        <f t="shared" si="9"/>
        <v>prev</v>
      </c>
      <c r="F82" s="51">
        <v>0</v>
      </c>
      <c r="G82" s="48">
        <f t="shared" si="10"/>
        <v>0</v>
      </c>
    </row>
    <row r="83" spans="1:7" ht="39.6" x14ac:dyDescent="0.3">
      <c r="A83" s="14" t="s">
        <v>135</v>
      </c>
      <c r="B83" s="25" t="s">
        <v>168</v>
      </c>
      <c r="C83" s="26" t="s">
        <v>169</v>
      </c>
      <c r="D83" s="22">
        <f t="shared" si="8"/>
        <v>2019</v>
      </c>
      <c r="E83" s="18" t="str">
        <f t="shared" si="9"/>
        <v>prev</v>
      </c>
      <c r="F83" s="51">
        <v>0</v>
      </c>
      <c r="G83" s="48">
        <f t="shared" si="10"/>
        <v>0</v>
      </c>
    </row>
    <row r="84" spans="1:7" ht="52.8" x14ac:dyDescent="0.3">
      <c r="A84" s="31" t="s">
        <v>128</v>
      </c>
      <c r="B84" s="20" t="s">
        <v>170</v>
      </c>
      <c r="C84" s="21" t="s">
        <v>171</v>
      </c>
      <c r="D84" s="22">
        <f t="shared" si="8"/>
        <v>2019</v>
      </c>
      <c r="E84" s="18" t="str">
        <f t="shared" si="9"/>
        <v>prev</v>
      </c>
      <c r="F84" s="50">
        <f>SUM(F85:F89)</f>
        <v>0</v>
      </c>
      <c r="G84" s="49">
        <f>SUM(G85:G89)</f>
        <v>0</v>
      </c>
    </row>
    <row r="85" spans="1:7" ht="26.4" x14ac:dyDescent="0.3">
      <c r="A85" s="29" t="s">
        <v>128</v>
      </c>
      <c r="B85" s="25" t="s">
        <v>172</v>
      </c>
      <c r="C85" s="26" t="s">
        <v>173</v>
      </c>
      <c r="D85" s="22">
        <f t="shared" si="8"/>
        <v>2019</v>
      </c>
      <c r="E85" s="18" t="str">
        <f t="shared" si="9"/>
        <v>prev</v>
      </c>
      <c r="F85" s="51">
        <v>0</v>
      </c>
      <c r="G85" s="48">
        <f>F85</f>
        <v>0</v>
      </c>
    </row>
    <row r="86" spans="1:7" ht="26.4" x14ac:dyDescent="0.3">
      <c r="A86" s="29" t="s">
        <v>128</v>
      </c>
      <c r="B86" s="23" t="s">
        <v>174</v>
      </c>
      <c r="C86" s="24" t="s">
        <v>175</v>
      </c>
      <c r="D86" s="22">
        <f t="shared" si="8"/>
        <v>2019</v>
      </c>
      <c r="E86" s="18" t="str">
        <f t="shared" si="9"/>
        <v>prev</v>
      </c>
      <c r="F86" s="51">
        <v>0</v>
      </c>
      <c r="G86" s="48">
        <f t="shared" ref="G86:G90" si="11">F86</f>
        <v>0</v>
      </c>
    </row>
    <row r="87" spans="1:7" ht="39.6" x14ac:dyDescent="0.3">
      <c r="A87" s="29" t="s">
        <v>128</v>
      </c>
      <c r="B87" s="23" t="s">
        <v>176</v>
      </c>
      <c r="C87" s="24" t="s">
        <v>177</v>
      </c>
      <c r="D87" s="22">
        <f t="shared" si="8"/>
        <v>2019</v>
      </c>
      <c r="E87" s="18" t="str">
        <f t="shared" si="9"/>
        <v>prev</v>
      </c>
      <c r="F87" s="51">
        <v>0</v>
      </c>
      <c r="G87" s="48">
        <f t="shared" si="11"/>
        <v>0</v>
      </c>
    </row>
    <row r="88" spans="1:7" ht="26.4" x14ac:dyDescent="0.3">
      <c r="A88" s="32" t="s">
        <v>128</v>
      </c>
      <c r="B88" s="23" t="s">
        <v>178</v>
      </c>
      <c r="C88" s="24" t="s">
        <v>179</v>
      </c>
      <c r="D88" s="22">
        <f t="shared" si="8"/>
        <v>2019</v>
      </c>
      <c r="E88" s="18" t="str">
        <f t="shared" si="9"/>
        <v>prev</v>
      </c>
      <c r="F88" s="51">
        <v>0</v>
      </c>
      <c r="G88" s="48">
        <f t="shared" si="11"/>
        <v>0</v>
      </c>
    </row>
    <row r="89" spans="1:7" ht="39.6" x14ac:dyDescent="0.3">
      <c r="A89" s="32" t="s">
        <v>128</v>
      </c>
      <c r="B89" s="23" t="s">
        <v>180</v>
      </c>
      <c r="C89" s="24" t="s">
        <v>181</v>
      </c>
      <c r="D89" s="22">
        <f t="shared" si="8"/>
        <v>2019</v>
      </c>
      <c r="E89" s="18" t="str">
        <f t="shared" si="9"/>
        <v>prev</v>
      </c>
      <c r="F89" s="51">
        <v>0</v>
      </c>
      <c r="G89" s="48">
        <f t="shared" si="11"/>
        <v>0</v>
      </c>
    </row>
    <row r="90" spans="1:7" ht="26.4" x14ac:dyDescent="0.3">
      <c r="A90" s="14"/>
      <c r="B90" s="20" t="s">
        <v>182</v>
      </c>
      <c r="C90" s="21" t="s">
        <v>183</v>
      </c>
      <c r="D90" s="22">
        <f t="shared" si="8"/>
        <v>2019</v>
      </c>
      <c r="E90" s="18" t="str">
        <f t="shared" si="9"/>
        <v>prev</v>
      </c>
      <c r="F90" s="51">
        <v>523090</v>
      </c>
      <c r="G90" s="48">
        <f t="shared" si="11"/>
        <v>523090</v>
      </c>
    </row>
    <row r="91" spans="1:7" ht="26.4" x14ac:dyDescent="0.3">
      <c r="A91" s="14"/>
      <c r="B91" s="20" t="s">
        <v>184</v>
      </c>
      <c r="C91" s="21" t="s">
        <v>185</v>
      </c>
      <c r="D91" s="22">
        <f t="shared" si="8"/>
        <v>2019</v>
      </c>
      <c r="E91" s="18" t="str">
        <f t="shared" si="9"/>
        <v>prev</v>
      </c>
      <c r="F91" s="50">
        <f>SUM(F92:F98)</f>
        <v>4031516</v>
      </c>
      <c r="G91" s="49">
        <f>SUM(G92:G98)</f>
        <v>4031516</v>
      </c>
    </row>
    <row r="92" spans="1:7" ht="26.4" x14ac:dyDescent="0.3">
      <c r="A92" s="14"/>
      <c r="B92" s="23" t="s">
        <v>186</v>
      </c>
      <c r="C92" s="24" t="s">
        <v>187</v>
      </c>
      <c r="D92" s="22">
        <f t="shared" si="8"/>
        <v>2019</v>
      </c>
      <c r="E92" s="18" t="str">
        <f t="shared" si="9"/>
        <v>prev</v>
      </c>
      <c r="F92" s="51">
        <v>659679</v>
      </c>
      <c r="G92" s="48">
        <f>F92</f>
        <v>659679</v>
      </c>
    </row>
    <row r="93" spans="1:7" ht="26.4" x14ac:dyDescent="0.3">
      <c r="A93" s="14"/>
      <c r="B93" s="23" t="s">
        <v>188</v>
      </c>
      <c r="C93" s="24" t="s">
        <v>189</v>
      </c>
      <c r="D93" s="22">
        <f t="shared" si="8"/>
        <v>2019</v>
      </c>
      <c r="E93" s="18" t="str">
        <f t="shared" si="9"/>
        <v>prev</v>
      </c>
      <c r="F93" s="51">
        <v>2474663</v>
      </c>
      <c r="G93" s="48">
        <f t="shared" ref="G93:G98" si="12">F93</f>
        <v>2474663</v>
      </c>
    </row>
    <row r="94" spans="1:7" ht="26.4" x14ac:dyDescent="0.3">
      <c r="A94" s="14"/>
      <c r="B94" s="23" t="s">
        <v>190</v>
      </c>
      <c r="C94" s="24" t="s">
        <v>191</v>
      </c>
      <c r="D94" s="22">
        <f t="shared" si="8"/>
        <v>2019</v>
      </c>
      <c r="E94" s="18" t="str">
        <f t="shared" si="9"/>
        <v>prev</v>
      </c>
      <c r="F94" s="51">
        <v>0</v>
      </c>
      <c r="G94" s="48">
        <f t="shared" si="12"/>
        <v>0</v>
      </c>
    </row>
    <row r="95" spans="1:7" ht="26.4" x14ac:dyDescent="0.3">
      <c r="A95" s="14"/>
      <c r="B95" s="23" t="s">
        <v>192</v>
      </c>
      <c r="C95" s="24" t="s">
        <v>193</v>
      </c>
      <c r="D95" s="22">
        <f t="shared" si="8"/>
        <v>2019</v>
      </c>
      <c r="E95" s="18" t="str">
        <f t="shared" si="9"/>
        <v>prev</v>
      </c>
      <c r="F95" s="51">
        <v>0</v>
      </c>
      <c r="G95" s="48">
        <f t="shared" si="12"/>
        <v>0</v>
      </c>
    </row>
    <row r="96" spans="1:7" ht="39.6" x14ac:dyDescent="0.3">
      <c r="A96" s="14" t="s">
        <v>41</v>
      </c>
      <c r="B96" s="23" t="s">
        <v>194</v>
      </c>
      <c r="C96" s="24" t="s">
        <v>195</v>
      </c>
      <c r="D96" s="22">
        <f t="shared" si="8"/>
        <v>2019</v>
      </c>
      <c r="E96" s="18" t="str">
        <f t="shared" si="9"/>
        <v>prev</v>
      </c>
      <c r="F96" s="51">
        <v>258027</v>
      </c>
      <c r="G96" s="48">
        <f t="shared" si="12"/>
        <v>258027</v>
      </c>
    </row>
    <row r="97" spans="1:7" x14ac:dyDescent="0.3">
      <c r="A97" s="14"/>
      <c r="B97" s="23" t="s">
        <v>196</v>
      </c>
      <c r="C97" s="24" t="s">
        <v>197</v>
      </c>
      <c r="D97" s="22">
        <f t="shared" si="8"/>
        <v>2019</v>
      </c>
      <c r="E97" s="18" t="str">
        <f t="shared" si="9"/>
        <v>prev</v>
      </c>
      <c r="F97" s="51">
        <v>16550</v>
      </c>
      <c r="G97" s="48">
        <f t="shared" si="12"/>
        <v>16550</v>
      </c>
    </row>
    <row r="98" spans="1:7" ht="26.4" x14ac:dyDescent="0.3">
      <c r="A98" s="14" t="s">
        <v>41</v>
      </c>
      <c r="B98" s="23" t="s">
        <v>198</v>
      </c>
      <c r="C98" s="24" t="s">
        <v>199</v>
      </c>
      <c r="D98" s="22">
        <f t="shared" si="8"/>
        <v>2019</v>
      </c>
      <c r="E98" s="18" t="str">
        <f t="shared" si="9"/>
        <v>prev</v>
      </c>
      <c r="F98" s="51">
        <v>622597</v>
      </c>
      <c r="G98" s="48">
        <f t="shared" si="12"/>
        <v>622597</v>
      </c>
    </row>
    <row r="99" spans="1:7" x14ac:dyDescent="0.3">
      <c r="A99" s="33"/>
      <c r="B99" s="15" t="s">
        <v>200</v>
      </c>
      <c r="C99" s="16" t="s">
        <v>201</v>
      </c>
      <c r="D99" s="22">
        <f t="shared" si="8"/>
        <v>2019</v>
      </c>
      <c r="E99" s="18" t="str">
        <f t="shared" si="9"/>
        <v>prev</v>
      </c>
      <c r="F99" s="50">
        <f>+F100+F101+F104+F109+F113</f>
        <v>961286</v>
      </c>
      <c r="G99" s="49">
        <f>+G100+G101+G104+G109+G113</f>
        <v>961286</v>
      </c>
    </row>
    <row r="100" spans="1:7" x14ac:dyDescent="0.3">
      <c r="A100" s="33"/>
      <c r="B100" s="20" t="s">
        <v>202</v>
      </c>
      <c r="C100" s="21" t="s">
        <v>203</v>
      </c>
      <c r="D100" s="22">
        <f t="shared" si="8"/>
        <v>2019</v>
      </c>
      <c r="E100" s="18" t="str">
        <f t="shared" si="9"/>
        <v>prev</v>
      </c>
      <c r="F100" s="51">
        <v>98638</v>
      </c>
      <c r="G100" s="48">
        <f>F100</f>
        <v>98638</v>
      </c>
    </row>
    <row r="101" spans="1:7" x14ac:dyDescent="0.3">
      <c r="A101" s="34"/>
      <c r="B101" s="20" t="s">
        <v>204</v>
      </c>
      <c r="C101" s="21" t="s">
        <v>205</v>
      </c>
      <c r="D101" s="22">
        <f t="shared" si="8"/>
        <v>2019</v>
      </c>
      <c r="E101" s="18" t="str">
        <f t="shared" si="9"/>
        <v>prev</v>
      </c>
      <c r="F101" s="50">
        <f>+F102+F103</f>
        <v>0</v>
      </c>
      <c r="G101" s="49">
        <f>+G102+G103</f>
        <v>0</v>
      </c>
    </row>
    <row r="102" spans="1:7" ht="26.4" x14ac:dyDescent="0.3">
      <c r="A102" s="34"/>
      <c r="B102" s="23" t="s">
        <v>206</v>
      </c>
      <c r="C102" s="24" t="s">
        <v>207</v>
      </c>
      <c r="D102" s="22">
        <f t="shared" si="8"/>
        <v>2019</v>
      </c>
      <c r="E102" s="18" t="str">
        <f t="shared" si="9"/>
        <v>prev</v>
      </c>
      <c r="F102" s="51">
        <v>0</v>
      </c>
      <c r="G102" s="48">
        <f>F102</f>
        <v>0</v>
      </c>
    </row>
    <row r="103" spans="1:7" ht="26.4" x14ac:dyDescent="0.3">
      <c r="A103" s="34"/>
      <c r="B103" s="23" t="s">
        <v>208</v>
      </c>
      <c r="C103" s="24" t="s">
        <v>209</v>
      </c>
      <c r="D103" s="22">
        <f t="shared" si="8"/>
        <v>2019</v>
      </c>
      <c r="E103" s="18" t="str">
        <f t="shared" si="9"/>
        <v>prev</v>
      </c>
      <c r="F103" s="51">
        <v>0</v>
      </c>
      <c r="G103" s="48">
        <f>F103</f>
        <v>0</v>
      </c>
    </row>
    <row r="104" spans="1:7" ht="26.4" x14ac:dyDescent="0.3">
      <c r="A104" s="31" t="s">
        <v>41</v>
      </c>
      <c r="B104" s="20" t="s">
        <v>210</v>
      </c>
      <c r="C104" s="21" t="s">
        <v>211</v>
      </c>
      <c r="D104" s="22">
        <f t="shared" si="8"/>
        <v>2019</v>
      </c>
      <c r="E104" s="18" t="str">
        <f t="shared" si="9"/>
        <v>prev</v>
      </c>
      <c r="F104" s="50">
        <f>+F105+F106+F107+F108</f>
        <v>83650</v>
      </c>
      <c r="G104" s="49">
        <f>+G105+G106+G107+G108</f>
        <v>83650</v>
      </c>
    </row>
    <row r="105" spans="1:7" ht="39.6" x14ac:dyDescent="0.3">
      <c r="A105" s="14" t="s">
        <v>41</v>
      </c>
      <c r="B105" s="23" t="s">
        <v>212</v>
      </c>
      <c r="C105" s="24" t="s">
        <v>213</v>
      </c>
      <c r="D105" s="22">
        <f t="shared" si="8"/>
        <v>2019</v>
      </c>
      <c r="E105" s="18" t="str">
        <f t="shared" si="9"/>
        <v>prev</v>
      </c>
      <c r="F105" s="51">
        <v>0</v>
      </c>
      <c r="G105" s="48">
        <f>F105</f>
        <v>0</v>
      </c>
    </row>
    <row r="106" spans="1:7" ht="26.4" x14ac:dyDescent="0.3">
      <c r="A106" s="14" t="s">
        <v>41</v>
      </c>
      <c r="B106" s="23" t="s">
        <v>214</v>
      </c>
      <c r="C106" s="24" t="s">
        <v>215</v>
      </c>
      <c r="D106" s="22">
        <f t="shared" si="8"/>
        <v>2019</v>
      </c>
      <c r="E106" s="18" t="str">
        <f t="shared" si="9"/>
        <v>prev</v>
      </c>
      <c r="F106" s="51">
        <v>0</v>
      </c>
      <c r="G106" s="48">
        <f t="shared" ref="G106:G108" si="13">F106</f>
        <v>0</v>
      </c>
    </row>
    <row r="107" spans="1:7" ht="26.4" x14ac:dyDescent="0.3">
      <c r="A107" s="14" t="s">
        <v>41</v>
      </c>
      <c r="B107" s="23" t="s">
        <v>216</v>
      </c>
      <c r="C107" s="24" t="s">
        <v>217</v>
      </c>
      <c r="D107" s="22">
        <f t="shared" si="8"/>
        <v>2019</v>
      </c>
      <c r="E107" s="18" t="str">
        <f t="shared" si="9"/>
        <v>prev</v>
      </c>
      <c r="F107" s="51">
        <v>83650</v>
      </c>
      <c r="G107" s="48">
        <f t="shared" si="13"/>
        <v>83650</v>
      </c>
    </row>
    <row r="108" spans="1:7" ht="26.4" x14ac:dyDescent="0.3">
      <c r="A108" s="14" t="s">
        <v>41</v>
      </c>
      <c r="B108" s="23" t="s">
        <v>218</v>
      </c>
      <c r="C108" s="24" t="s">
        <v>219</v>
      </c>
      <c r="D108" s="22">
        <f t="shared" si="8"/>
        <v>2019</v>
      </c>
      <c r="E108" s="18" t="str">
        <f t="shared" si="9"/>
        <v>prev</v>
      </c>
      <c r="F108" s="51">
        <v>0</v>
      </c>
      <c r="G108" s="48">
        <f t="shared" si="13"/>
        <v>0</v>
      </c>
    </row>
    <row r="109" spans="1:7" ht="26.4" x14ac:dyDescent="0.3">
      <c r="A109" s="14"/>
      <c r="B109" s="20" t="s">
        <v>220</v>
      </c>
      <c r="C109" s="21" t="s">
        <v>221</v>
      </c>
      <c r="D109" s="22">
        <f t="shared" si="8"/>
        <v>2019</v>
      </c>
      <c r="E109" s="18" t="str">
        <f t="shared" si="9"/>
        <v>prev</v>
      </c>
      <c r="F109" s="50">
        <f>+F110+F111+F112</f>
        <v>0</v>
      </c>
      <c r="G109" s="49">
        <f>+G110+G111+G112</f>
        <v>0</v>
      </c>
    </row>
    <row r="110" spans="1:7" ht="39.6" x14ac:dyDescent="0.3">
      <c r="A110" s="14"/>
      <c r="B110" s="23" t="s">
        <v>222</v>
      </c>
      <c r="C110" s="24" t="s">
        <v>223</v>
      </c>
      <c r="D110" s="22">
        <f t="shared" si="8"/>
        <v>2019</v>
      </c>
      <c r="E110" s="18" t="str">
        <f t="shared" si="9"/>
        <v>prev</v>
      </c>
      <c r="F110" s="51">
        <v>0</v>
      </c>
      <c r="G110" s="48">
        <f>F110</f>
        <v>0</v>
      </c>
    </row>
    <row r="111" spans="1:7" ht="26.4" x14ac:dyDescent="0.3">
      <c r="A111" s="14"/>
      <c r="B111" s="23" t="s">
        <v>224</v>
      </c>
      <c r="C111" s="24" t="s">
        <v>225</v>
      </c>
      <c r="D111" s="22">
        <f t="shared" si="8"/>
        <v>2019</v>
      </c>
      <c r="E111" s="18" t="str">
        <f t="shared" si="9"/>
        <v>prev</v>
      </c>
      <c r="F111" s="51">
        <v>0</v>
      </c>
      <c r="G111" s="48">
        <f t="shared" ref="G111:G112" si="14">F111</f>
        <v>0</v>
      </c>
    </row>
    <row r="112" spans="1:7" ht="26.4" x14ac:dyDescent="0.3">
      <c r="A112" s="14"/>
      <c r="B112" s="23" t="s">
        <v>226</v>
      </c>
      <c r="C112" s="24" t="s">
        <v>227</v>
      </c>
      <c r="D112" s="22">
        <f t="shared" si="8"/>
        <v>2019</v>
      </c>
      <c r="E112" s="18" t="str">
        <f t="shared" si="9"/>
        <v>prev</v>
      </c>
      <c r="F112" s="51">
        <v>0</v>
      </c>
      <c r="G112" s="48">
        <f t="shared" si="14"/>
        <v>0</v>
      </c>
    </row>
    <row r="113" spans="1:7" x14ac:dyDescent="0.3">
      <c r="A113" s="14"/>
      <c r="B113" s="20" t="s">
        <v>228</v>
      </c>
      <c r="C113" s="21" t="s">
        <v>229</v>
      </c>
      <c r="D113" s="22">
        <f t="shared" si="8"/>
        <v>2019</v>
      </c>
      <c r="E113" s="18" t="str">
        <f t="shared" si="9"/>
        <v>prev</v>
      </c>
      <c r="F113" s="50">
        <f>+F114+F118+F119</f>
        <v>778998</v>
      </c>
      <c r="G113" s="49">
        <f>+G114+G118+G119</f>
        <v>778998</v>
      </c>
    </row>
    <row r="114" spans="1:7" x14ac:dyDescent="0.3">
      <c r="A114" s="14"/>
      <c r="B114" s="23" t="s">
        <v>230</v>
      </c>
      <c r="C114" s="24" t="s">
        <v>231</v>
      </c>
      <c r="D114" s="22">
        <f t="shared" si="8"/>
        <v>2019</v>
      </c>
      <c r="E114" s="18" t="str">
        <f t="shared" si="9"/>
        <v>prev</v>
      </c>
      <c r="F114" s="50">
        <f>+F115+F116+F117</f>
        <v>621000</v>
      </c>
      <c r="G114" s="49">
        <f>+G115+G116+G117</f>
        <v>621000</v>
      </c>
    </row>
    <row r="115" spans="1:7" ht="26.4" x14ac:dyDescent="0.3">
      <c r="A115" s="14"/>
      <c r="B115" s="25" t="s">
        <v>232</v>
      </c>
      <c r="C115" s="26" t="s">
        <v>233</v>
      </c>
      <c r="D115" s="22">
        <f t="shared" si="8"/>
        <v>2019</v>
      </c>
      <c r="E115" s="18" t="str">
        <f t="shared" si="9"/>
        <v>prev</v>
      </c>
      <c r="F115" s="51">
        <v>0</v>
      </c>
      <c r="G115" s="48">
        <f>F115</f>
        <v>0</v>
      </c>
    </row>
    <row r="116" spans="1:7" ht="26.4" x14ac:dyDescent="0.3">
      <c r="A116" s="14"/>
      <c r="B116" s="25" t="s">
        <v>234</v>
      </c>
      <c r="C116" s="26" t="s">
        <v>235</v>
      </c>
      <c r="D116" s="22">
        <f t="shared" si="8"/>
        <v>2019</v>
      </c>
      <c r="E116" s="18" t="str">
        <f t="shared" si="9"/>
        <v>prev</v>
      </c>
      <c r="F116" s="51">
        <v>0</v>
      </c>
      <c r="G116" s="48">
        <f t="shared" ref="G116:G119" si="15">F116</f>
        <v>0</v>
      </c>
    </row>
    <row r="117" spans="1:7" x14ac:dyDescent="0.3">
      <c r="A117" s="14"/>
      <c r="B117" s="25" t="s">
        <v>236</v>
      </c>
      <c r="C117" s="26" t="s">
        <v>237</v>
      </c>
      <c r="D117" s="22">
        <f t="shared" si="8"/>
        <v>2019</v>
      </c>
      <c r="E117" s="18" t="str">
        <f t="shared" si="9"/>
        <v>prev</v>
      </c>
      <c r="F117" s="51">
        <v>621000</v>
      </c>
      <c r="G117" s="48">
        <f t="shared" si="15"/>
        <v>621000</v>
      </c>
    </row>
    <row r="118" spans="1:7" x14ac:dyDescent="0.3">
      <c r="A118" s="29"/>
      <c r="B118" s="23" t="s">
        <v>238</v>
      </c>
      <c r="C118" s="24" t="s">
        <v>239</v>
      </c>
      <c r="D118" s="22">
        <f t="shared" si="8"/>
        <v>2019</v>
      </c>
      <c r="E118" s="18" t="str">
        <f t="shared" si="9"/>
        <v>prev</v>
      </c>
      <c r="F118" s="51">
        <v>0</v>
      </c>
      <c r="G118" s="48">
        <f t="shared" si="15"/>
        <v>0</v>
      </c>
    </row>
    <row r="119" spans="1:7" x14ac:dyDescent="0.3">
      <c r="A119" s="29"/>
      <c r="B119" s="23" t="s">
        <v>240</v>
      </c>
      <c r="C119" s="24" t="s">
        <v>241</v>
      </c>
      <c r="D119" s="22">
        <f t="shared" si="8"/>
        <v>2019</v>
      </c>
      <c r="E119" s="18" t="str">
        <f t="shared" si="9"/>
        <v>prev</v>
      </c>
      <c r="F119" s="51">
        <v>157998</v>
      </c>
      <c r="G119" s="48">
        <f t="shared" si="15"/>
        <v>157998</v>
      </c>
    </row>
    <row r="120" spans="1:7" ht="26.4" x14ac:dyDescent="0.3">
      <c r="A120" s="29"/>
      <c r="B120" s="15" t="s">
        <v>242</v>
      </c>
      <c r="C120" s="16" t="s">
        <v>243</v>
      </c>
      <c r="D120" s="22">
        <f t="shared" si="8"/>
        <v>2019</v>
      </c>
      <c r="E120" s="18" t="str">
        <f t="shared" si="9"/>
        <v>prev</v>
      </c>
      <c r="F120" s="50">
        <f>+F121+F122+F123</f>
        <v>1458534</v>
      </c>
      <c r="G120" s="49">
        <f>+G121+G122+G123</f>
        <v>1458534</v>
      </c>
    </row>
    <row r="121" spans="1:7" ht="39.6" x14ac:dyDescent="0.3">
      <c r="A121" s="29"/>
      <c r="B121" s="20" t="s">
        <v>244</v>
      </c>
      <c r="C121" s="21" t="s">
        <v>245</v>
      </c>
      <c r="D121" s="22">
        <f t="shared" si="8"/>
        <v>2019</v>
      </c>
      <c r="E121" s="18" t="str">
        <f t="shared" si="9"/>
        <v>prev</v>
      </c>
      <c r="F121" s="51">
        <v>1458534</v>
      </c>
      <c r="G121" s="48">
        <f>F121</f>
        <v>1458534</v>
      </c>
    </row>
    <row r="122" spans="1:7" ht="26.4" x14ac:dyDescent="0.3">
      <c r="A122" s="14"/>
      <c r="B122" s="20" t="s">
        <v>246</v>
      </c>
      <c r="C122" s="21" t="s">
        <v>247</v>
      </c>
      <c r="D122" s="22">
        <f t="shared" si="8"/>
        <v>2019</v>
      </c>
      <c r="E122" s="18" t="str">
        <f t="shared" si="9"/>
        <v>prev</v>
      </c>
      <c r="F122" s="51">
        <v>0</v>
      </c>
      <c r="G122" s="48">
        <f t="shared" ref="G122:G123" si="16">F122</f>
        <v>0</v>
      </c>
    </row>
    <row r="123" spans="1:7" ht="26.4" x14ac:dyDescent="0.3">
      <c r="A123" s="14"/>
      <c r="B123" s="20" t="s">
        <v>248</v>
      </c>
      <c r="C123" s="21" t="s">
        <v>249</v>
      </c>
      <c r="D123" s="22">
        <f t="shared" si="8"/>
        <v>2019</v>
      </c>
      <c r="E123" s="18" t="str">
        <f t="shared" si="9"/>
        <v>prev</v>
      </c>
      <c r="F123" s="51">
        <v>0</v>
      </c>
      <c r="G123" s="48">
        <f t="shared" si="16"/>
        <v>0</v>
      </c>
    </row>
    <row r="124" spans="1:7" ht="26.4" x14ac:dyDescent="0.3">
      <c r="A124" s="14"/>
      <c r="B124" s="15" t="s">
        <v>250</v>
      </c>
      <c r="C124" s="16" t="s">
        <v>251</v>
      </c>
      <c r="D124" s="22">
        <f t="shared" si="8"/>
        <v>2019</v>
      </c>
      <c r="E124" s="18" t="str">
        <f t="shared" si="9"/>
        <v>prev</v>
      </c>
      <c r="F124" s="50">
        <f>+F125+F126+F127+F128+F129+F130</f>
        <v>5764356</v>
      </c>
      <c r="G124" s="49">
        <f>+G125+G126+G127+G128+G129+G130</f>
        <v>5764356</v>
      </c>
    </row>
    <row r="125" spans="1:7" ht="26.4" x14ac:dyDescent="0.3">
      <c r="A125" s="14"/>
      <c r="B125" s="20" t="s">
        <v>252</v>
      </c>
      <c r="C125" s="21" t="s">
        <v>253</v>
      </c>
      <c r="D125" s="22">
        <f t="shared" si="8"/>
        <v>2019</v>
      </c>
      <c r="E125" s="18" t="str">
        <f t="shared" si="9"/>
        <v>prev</v>
      </c>
      <c r="F125" s="51">
        <v>154894</v>
      </c>
      <c r="G125" s="48">
        <f>F125</f>
        <v>154894</v>
      </c>
    </row>
    <row r="126" spans="1:7" ht="26.4" x14ac:dyDescent="0.3">
      <c r="A126" s="14"/>
      <c r="B126" s="20" t="s">
        <v>254</v>
      </c>
      <c r="C126" s="21" t="s">
        <v>255</v>
      </c>
      <c r="D126" s="22">
        <f t="shared" si="8"/>
        <v>2019</v>
      </c>
      <c r="E126" s="18" t="str">
        <f t="shared" si="9"/>
        <v>prev</v>
      </c>
      <c r="F126" s="51">
        <v>2724219</v>
      </c>
      <c r="G126" s="48">
        <f t="shared" ref="G126:G131" si="17">F126</f>
        <v>2724219</v>
      </c>
    </row>
    <row r="127" spans="1:7" ht="26.4" x14ac:dyDescent="0.3">
      <c r="A127" s="14"/>
      <c r="B127" s="20" t="s">
        <v>256</v>
      </c>
      <c r="C127" s="21" t="s">
        <v>257</v>
      </c>
      <c r="D127" s="22">
        <f t="shared" si="8"/>
        <v>2019</v>
      </c>
      <c r="E127" s="18" t="str">
        <f t="shared" si="9"/>
        <v>prev</v>
      </c>
      <c r="F127" s="51">
        <v>0</v>
      </c>
      <c r="G127" s="48">
        <f t="shared" si="17"/>
        <v>0</v>
      </c>
    </row>
    <row r="128" spans="1:7" ht="26.4" x14ac:dyDescent="0.3">
      <c r="A128" s="14"/>
      <c r="B128" s="20" t="s">
        <v>258</v>
      </c>
      <c r="C128" s="21" t="s">
        <v>259</v>
      </c>
      <c r="D128" s="22">
        <f t="shared" si="8"/>
        <v>2019</v>
      </c>
      <c r="E128" s="18" t="str">
        <f t="shared" si="9"/>
        <v>prev</v>
      </c>
      <c r="F128" s="51">
        <v>2272387</v>
      </c>
      <c r="G128" s="48">
        <f t="shared" si="17"/>
        <v>2272387</v>
      </c>
    </row>
    <row r="129" spans="1:7" ht="26.4" x14ac:dyDescent="0.3">
      <c r="A129" s="14"/>
      <c r="B129" s="20" t="s">
        <v>260</v>
      </c>
      <c r="C129" s="21" t="s">
        <v>261</v>
      </c>
      <c r="D129" s="22">
        <f t="shared" si="8"/>
        <v>2019</v>
      </c>
      <c r="E129" s="18" t="str">
        <f t="shared" si="9"/>
        <v>prev</v>
      </c>
      <c r="F129" s="51">
        <v>552656</v>
      </c>
      <c r="G129" s="48">
        <f t="shared" si="17"/>
        <v>552656</v>
      </c>
    </row>
    <row r="130" spans="1:7" ht="26.4" x14ac:dyDescent="0.3">
      <c r="A130" s="14"/>
      <c r="B130" s="20" t="s">
        <v>262</v>
      </c>
      <c r="C130" s="21" t="s">
        <v>263</v>
      </c>
      <c r="D130" s="22">
        <f t="shared" si="8"/>
        <v>2019</v>
      </c>
      <c r="E130" s="18" t="str">
        <f t="shared" si="9"/>
        <v>prev</v>
      </c>
      <c r="F130" s="51">
        <v>60200</v>
      </c>
      <c r="G130" s="48">
        <f t="shared" si="17"/>
        <v>60200</v>
      </c>
    </row>
    <row r="131" spans="1:7" ht="26.4" x14ac:dyDescent="0.3">
      <c r="A131" s="14"/>
      <c r="B131" s="15" t="s">
        <v>264</v>
      </c>
      <c r="C131" s="16" t="s">
        <v>265</v>
      </c>
      <c r="D131" s="22">
        <f t="shared" si="8"/>
        <v>2019</v>
      </c>
      <c r="E131" s="18" t="str">
        <f t="shared" si="9"/>
        <v>prev</v>
      </c>
      <c r="F131" s="51">
        <v>0</v>
      </c>
      <c r="G131" s="48">
        <f t="shared" si="17"/>
        <v>0</v>
      </c>
    </row>
    <row r="132" spans="1:7" x14ac:dyDescent="0.3">
      <c r="A132" s="14"/>
      <c r="B132" s="15" t="s">
        <v>266</v>
      </c>
      <c r="C132" s="16" t="s">
        <v>267</v>
      </c>
      <c r="D132" s="22">
        <f t="shared" si="8"/>
        <v>2019</v>
      </c>
      <c r="E132" s="18" t="str">
        <f t="shared" si="9"/>
        <v>prev</v>
      </c>
      <c r="F132" s="50">
        <f>+F133+F134+F135</f>
        <v>626165</v>
      </c>
      <c r="G132" s="49">
        <f>+G133+G134+G135</f>
        <v>626165</v>
      </c>
    </row>
    <row r="133" spans="1:7" x14ac:dyDescent="0.3">
      <c r="A133" s="14"/>
      <c r="B133" s="20" t="s">
        <v>268</v>
      </c>
      <c r="C133" s="21" t="s">
        <v>269</v>
      </c>
      <c r="D133" s="22">
        <f t="shared" si="8"/>
        <v>2019</v>
      </c>
      <c r="E133" s="18" t="str">
        <f t="shared" si="9"/>
        <v>prev</v>
      </c>
      <c r="F133" s="51">
        <v>111645</v>
      </c>
      <c r="G133" s="48">
        <f>F133</f>
        <v>111645</v>
      </c>
    </row>
    <row r="134" spans="1:7" ht="26.4" x14ac:dyDescent="0.3">
      <c r="A134" s="14"/>
      <c r="B134" s="20" t="s">
        <v>270</v>
      </c>
      <c r="C134" s="21" t="s">
        <v>271</v>
      </c>
      <c r="D134" s="22">
        <f t="shared" ref="D134:D197" si="18">D133</f>
        <v>2019</v>
      </c>
      <c r="E134" s="18" t="str">
        <f t="shared" ref="E134:E197" si="19">+E133</f>
        <v>prev</v>
      </c>
      <c r="F134" s="51">
        <v>139699</v>
      </c>
      <c r="G134" s="48">
        <f t="shared" ref="G134:G135" si="20">F134</f>
        <v>139699</v>
      </c>
    </row>
    <row r="135" spans="1:7" x14ac:dyDescent="0.3">
      <c r="A135" s="14"/>
      <c r="B135" s="20" t="s">
        <v>272</v>
      </c>
      <c r="C135" s="21" t="s">
        <v>273</v>
      </c>
      <c r="D135" s="22">
        <f t="shared" si="18"/>
        <v>2019</v>
      </c>
      <c r="E135" s="18" t="str">
        <f t="shared" si="19"/>
        <v>prev</v>
      </c>
      <c r="F135" s="51">
        <v>374821</v>
      </c>
      <c r="G135" s="48">
        <f t="shared" si="20"/>
        <v>374821</v>
      </c>
    </row>
    <row r="136" spans="1:7" x14ac:dyDescent="0.3">
      <c r="A136" s="14"/>
      <c r="B136" s="15" t="s">
        <v>274</v>
      </c>
      <c r="C136" s="16" t="s">
        <v>275</v>
      </c>
      <c r="D136" s="22">
        <f t="shared" si="18"/>
        <v>2019</v>
      </c>
      <c r="E136" s="18" t="str">
        <f t="shared" si="19"/>
        <v>prev</v>
      </c>
      <c r="F136" s="50">
        <f>+F132+F131+F124+F120+F99+F44+F38+F35+F4</f>
        <v>198990740</v>
      </c>
      <c r="G136" s="49">
        <f>+G132+G131+G124+G120+G99+G44+G38+G35+G4</f>
        <v>198990740</v>
      </c>
    </row>
    <row r="137" spans="1:7" x14ac:dyDescent="0.3">
      <c r="A137" s="14"/>
      <c r="B137" s="15" t="s">
        <v>276</v>
      </c>
      <c r="C137" s="16" t="s">
        <v>277</v>
      </c>
      <c r="D137" s="22">
        <f t="shared" si="18"/>
        <v>2019</v>
      </c>
      <c r="E137" s="18" t="str">
        <f t="shared" si="19"/>
        <v>prev</v>
      </c>
      <c r="F137" s="50">
        <f>+F138+F168</f>
        <v>56093024</v>
      </c>
      <c r="G137" s="49">
        <f>+G138+G168</f>
        <v>56093024</v>
      </c>
    </row>
    <row r="138" spans="1:7" x14ac:dyDescent="0.3">
      <c r="A138" s="14"/>
      <c r="B138" s="20" t="s">
        <v>278</v>
      </c>
      <c r="C138" s="21" t="s">
        <v>279</v>
      </c>
      <c r="D138" s="22">
        <f>D137</f>
        <v>2019</v>
      </c>
      <c r="E138" s="18" t="str">
        <f>+E137</f>
        <v>prev</v>
      </c>
      <c r="F138" s="50">
        <f>+F139+F147+F151+F155+F156+F157+F158+F159+F160</f>
        <v>55692245</v>
      </c>
      <c r="G138" s="49">
        <f>+G139+G147+G151+G155+G156+G157+G158+G159+G160</f>
        <v>55692245</v>
      </c>
    </row>
    <row r="139" spans="1:7" x14ac:dyDescent="0.3">
      <c r="A139" s="14"/>
      <c r="B139" s="23" t="s">
        <v>280</v>
      </c>
      <c r="C139" s="24" t="s">
        <v>281</v>
      </c>
      <c r="D139" s="22">
        <f t="shared" si="18"/>
        <v>2019</v>
      </c>
      <c r="E139" s="18" t="str">
        <f t="shared" si="19"/>
        <v>prev</v>
      </c>
      <c r="F139" s="50">
        <f>SUM(F140:F143)</f>
        <v>27539534</v>
      </c>
      <c r="G139" s="49">
        <f>SUM(G140:G143)</f>
        <v>27539534</v>
      </c>
    </row>
    <row r="140" spans="1:7" ht="39.6" x14ac:dyDescent="0.3">
      <c r="A140" s="29"/>
      <c r="B140" s="25" t="s">
        <v>282</v>
      </c>
      <c r="C140" s="26" t="s">
        <v>283</v>
      </c>
      <c r="D140" s="22">
        <f t="shared" si="18"/>
        <v>2019</v>
      </c>
      <c r="E140" s="18" t="str">
        <f t="shared" si="19"/>
        <v>prev</v>
      </c>
      <c r="F140" s="51">
        <v>26209082</v>
      </c>
      <c r="G140" s="48">
        <f>F140</f>
        <v>26209082</v>
      </c>
    </row>
    <row r="141" spans="1:7" x14ac:dyDescent="0.3">
      <c r="A141" s="29"/>
      <c r="B141" s="25" t="s">
        <v>284</v>
      </c>
      <c r="C141" s="26" t="s">
        <v>285</v>
      </c>
      <c r="D141" s="22">
        <f t="shared" si="18"/>
        <v>2019</v>
      </c>
      <c r="E141" s="18" t="str">
        <f t="shared" si="19"/>
        <v>prev</v>
      </c>
      <c r="F141" s="51">
        <v>79234</v>
      </c>
      <c r="G141" s="48">
        <f t="shared" ref="G141:G142" si="21">F141</f>
        <v>79234</v>
      </c>
    </row>
    <row r="142" spans="1:7" x14ac:dyDescent="0.3">
      <c r="A142" s="29"/>
      <c r="B142" s="25" t="s">
        <v>286</v>
      </c>
      <c r="C142" s="26" t="s">
        <v>287</v>
      </c>
      <c r="D142" s="22">
        <f t="shared" si="18"/>
        <v>2019</v>
      </c>
      <c r="E142" s="18" t="str">
        <f t="shared" si="19"/>
        <v>prev</v>
      </c>
      <c r="F142" s="51">
        <v>926708</v>
      </c>
      <c r="G142" s="48">
        <f t="shared" si="21"/>
        <v>926708</v>
      </c>
    </row>
    <row r="143" spans="1:7" x14ac:dyDescent="0.3">
      <c r="A143" s="14"/>
      <c r="B143" s="25" t="s">
        <v>288</v>
      </c>
      <c r="C143" s="26" t="s">
        <v>289</v>
      </c>
      <c r="D143" s="22">
        <f t="shared" si="18"/>
        <v>2019</v>
      </c>
      <c r="E143" s="18" t="str">
        <f t="shared" si="19"/>
        <v>prev</v>
      </c>
      <c r="F143" s="50">
        <f>SUM(F144:F146)</f>
        <v>324510</v>
      </c>
      <c r="G143" s="49">
        <f>SUM(G144:G146)</f>
        <v>324510</v>
      </c>
    </row>
    <row r="144" spans="1:7" ht="39.6" x14ac:dyDescent="0.3">
      <c r="A144" s="29" t="s">
        <v>41</v>
      </c>
      <c r="B144" s="25" t="s">
        <v>290</v>
      </c>
      <c r="C144" s="26" t="s">
        <v>291</v>
      </c>
      <c r="D144" s="22">
        <f t="shared" si="18"/>
        <v>2019</v>
      </c>
      <c r="E144" s="18" t="str">
        <f t="shared" si="19"/>
        <v>prev</v>
      </c>
      <c r="F144" s="51">
        <v>324510</v>
      </c>
      <c r="G144" s="48">
        <f>F144</f>
        <v>324510</v>
      </c>
    </row>
    <row r="145" spans="1:7" ht="39.6" x14ac:dyDescent="0.3">
      <c r="A145" s="29" t="s">
        <v>128</v>
      </c>
      <c r="B145" s="25" t="s">
        <v>292</v>
      </c>
      <c r="C145" s="26" t="s">
        <v>293</v>
      </c>
      <c r="D145" s="22">
        <f t="shared" si="18"/>
        <v>2019</v>
      </c>
      <c r="E145" s="18" t="str">
        <f t="shared" si="19"/>
        <v>prev</v>
      </c>
      <c r="F145" s="51">
        <v>0</v>
      </c>
      <c r="G145" s="48">
        <f t="shared" ref="G145:G146" si="22">F145</f>
        <v>0</v>
      </c>
    </row>
    <row r="146" spans="1:7" ht="26.4" x14ac:dyDescent="0.3">
      <c r="A146" s="29"/>
      <c r="B146" s="25" t="s">
        <v>294</v>
      </c>
      <c r="C146" s="26" t="s">
        <v>295</v>
      </c>
      <c r="D146" s="22">
        <f t="shared" si="18"/>
        <v>2019</v>
      </c>
      <c r="E146" s="18" t="str">
        <f t="shared" si="19"/>
        <v>prev</v>
      </c>
      <c r="F146" s="51">
        <v>0</v>
      </c>
      <c r="G146" s="48">
        <f t="shared" si="22"/>
        <v>0</v>
      </c>
    </row>
    <row r="147" spans="1:7" x14ac:dyDescent="0.3">
      <c r="A147" s="14"/>
      <c r="B147" s="23" t="s">
        <v>296</v>
      </c>
      <c r="C147" s="24" t="s">
        <v>297</v>
      </c>
      <c r="D147" s="22">
        <f t="shared" si="18"/>
        <v>2019</v>
      </c>
      <c r="E147" s="18" t="str">
        <f t="shared" si="19"/>
        <v>prev</v>
      </c>
      <c r="F147" s="50">
        <f>SUM(F148:F150)</f>
        <v>299154</v>
      </c>
      <c r="G147" s="49">
        <f>SUM(G148:G150)</f>
        <v>299154</v>
      </c>
    </row>
    <row r="148" spans="1:7" ht="26.4" x14ac:dyDescent="0.3">
      <c r="A148" s="14" t="s">
        <v>41</v>
      </c>
      <c r="B148" s="25" t="s">
        <v>298</v>
      </c>
      <c r="C148" s="26" t="s">
        <v>299</v>
      </c>
      <c r="D148" s="22">
        <f t="shared" si="18"/>
        <v>2019</v>
      </c>
      <c r="E148" s="18" t="str">
        <f t="shared" si="19"/>
        <v>prev</v>
      </c>
      <c r="F148" s="51">
        <v>7821</v>
      </c>
      <c r="G148" s="48">
        <f>F148</f>
        <v>7821</v>
      </c>
    </row>
    <row r="149" spans="1:7" ht="26.4" x14ac:dyDescent="0.3">
      <c r="A149" s="14" t="s">
        <v>128</v>
      </c>
      <c r="B149" s="25" t="s">
        <v>300</v>
      </c>
      <c r="C149" s="26" t="s">
        <v>301</v>
      </c>
      <c r="D149" s="22">
        <f t="shared" si="18"/>
        <v>2019</v>
      </c>
      <c r="E149" s="18" t="str">
        <f t="shared" si="19"/>
        <v>prev</v>
      </c>
      <c r="F149" s="51">
        <v>0</v>
      </c>
      <c r="G149" s="48">
        <f t="shared" ref="G149:G150" si="23">F149</f>
        <v>0</v>
      </c>
    </row>
    <row r="150" spans="1:7" x14ac:dyDescent="0.3">
      <c r="A150" s="14"/>
      <c r="B150" s="25" t="s">
        <v>302</v>
      </c>
      <c r="C150" s="26" t="s">
        <v>303</v>
      </c>
      <c r="D150" s="22">
        <f t="shared" si="18"/>
        <v>2019</v>
      </c>
      <c r="E150" s="18" t="str">
        <f t="shared" si="19"/>
        <v>prev</v>
      </c>
      <c r="F150" s="51">
        <v>291333</v>
      </c>
      <c r="G150" s="48">
        <f t="shared" si="23"/>
        <v>291333</v>
      </c>
    </row>
    <row r="151" spans="1:7" x14ac:dyDescent="0.3">
      <c r="A151" s="14"/>
      <c r="B151" s="23" t="s">
        <v>304</v>
      </c>
      <c r="C151" s="24" t="s">
        <v>305</v>
      </c>
      <c r="D151" s="22">
        <f t="shared" si="18"/>
        <v>2019</v>
      </c>
      <c r="E151" s="18" t="str">
        <f t="shared" si="19"/>
        <v>prev</v>
      </c>
      <c r="F151" s="50">
        <f>SUM(F152:F154)</f>
        <v>27228962</v>
      </c>
      <c r="G151" s="49">
        <f>SUM(G152:G154)</f>
        <v>27228962</v>
      </c>
    </row>
    <row r="152" spans="1:7" x14ac:dyDescent="0.3">
      <c r="A152" s="14"/>
      <c r="B152" s="25" t="s">
        <v>306</v>
      </c>
      <c r="C152" s="26" t="s">
        <v>307</v>
      </c>
      <c r="D152" s="22">
        <f t="shared" si="18"/>
        <v>2019</v>
      </c>
      <c r="E152" s="18" t="str">
        <f t="shared" si="19"/>
        <v>prev</v>
      </c>
      <c r="F152" s="51">
        <v>22538154</v>
      </c>
      <c r="G152" s="48">
        <f>F152</f>
        <v>22538154</v>
      </c>
    </row>
    <row r="153" spans="1:7" x14ac:dyDescent="0.3">
      <c r="A153" s="14"/>
      <c r="B153" s="25" t="s">
        <v>308</v>
      </c>
      <c r="C153" s="26" t="s">
        <v>309</v>
      </c>
      <c r="D153" s="22">
        <f t="shared" si="18"/>
        <v>2019</v>
      </c>
      <c r="E153" s="18" t="str">
        <f t="shared" si="19"/>
        <v>prev</v>
      </c>
      <c r="F153" s="51">
        <v>1315191</v>
      </c>
      <c r="G153" s="48">
        <f t="shared" ref="G153:G159" si="24">F153</f>
        <v>1315191</v>
      </c>
    </row>
    <row r="154" spans="1:7" x14ac:dyDescent="0.3">
      <c r="A154" s="14"/>
      <c r="B154" s="25" t="s">
        <v>310</v>
      </c>
      <c r="C154" s="26" t="s">
        <v>311</v>
      </c>
      <c r="D154" s="22">
        <f t="shared" si="18"/>
        <v>2019</v>
      </c>
      <c r="E154" s="18" t="str">
        <f t="shared" si="19"/>
        <v>prev</v>
      </c>
      <c r="F154" s="51">
        <v>3375617</v>
      </c>
      <c r="G154" s="48">
        <f t="shared" si="24"/>
        <v>3375617</v>
      </c>
    </row>
    <row r="155" spans="1:7" x14ac:dyDescent="0.3">
      <c r="A155" s="14"/>
      <c r="B155" s="23" t="s">
        <v>312</v>
      </c>
      <c r="C155" s="24" t="s">
        <v>313</v>
      </c>
      <c r="D155" s="22">
        <f t="shared" si="18"/>
        <v>2019</v>
      </c>
      <c r="E155" s="18" t="str">
        <f t="shared" si="19"/>
        <v>prev</v>
      </c>
      <c r="F155" s="51">
        <v>78811</v>
      </c>
      <c r="G155" s="48">
        <f t="shared" si="24"/>
        <v>78811</v>
      </c>
    </row>
    <row r="156" spans="1:7" x14ac:dyDescent="0.3">
      <c r="A156" s="14"/>
      <c r="B156" s="23" t="s">
        <v>314</v>
      </c>
      <c r="C156" s="24" t="s">
        <v>315</v>
      </c>
      <c r="D156" s="22">
        <f t="shared" si="18"/>
        <v>2019</v>
      </c>
      <c r="E156" s="18" t="str">
        <f t="shared" si="19"/>
        <v>prev</v>
      </c>
      <c r="F156" s="51">
        <v>5840</v>
      </c>
      <c r="G156" s="48">
        <f t="shared" si="24"/>
        <v>5840</v>
      </c>
    </row>
    <row r="157" spans="1:7" x14ac:dyDescent="0.3">
      <c r="A157" s="14"/>
      <c r="B157" s="23" t="s">
        <v>316</v>
      </c>
      <c r="C157" s="24" t="s">
        <v>317</v>
      </c>
      <c r="D157" s="22">
        <f t="shared" si="18"/>
        <v>2019</v>
      </c>
      <c r="E157" s="18" t="str">
        <f t="shared" si="19"/>
        <v>prev</v>
      </c>
      <c r="F157" s="51">
        <v>0</v>
      </c>
      <c r="G157" s="48">
        <f t="shared" si="24"/>
        <v>0</v>
      </c>
    </row>
    <row r="158" spans="1:7" x14ac:dyDescent="0.3">
      <c r="A158" s="14"/>
      <c r="B158" s="23" t="s">
        <v>318</v>
      </c>
      <c r="C158" s="24" t="s">
        <v>319</v>
      </c>
      <c r="D158" s="22">
        <f t="shared" si="18"/>
        <v>2019</v>
      </c>
      <c r="E158" s="18" t="str">
        <f t="shared" si="19"/>
        <v>prev</v>
      </c>
      <c r="F158" s="51">
        <v>0</v>
      </c>
      <c r="G158" s="48">
        <f t="shared" si="24"/>
        <v>0</v>
      </c>
    </row>
    <row r="159" spans="1:7" x14ac:dyDescent="0.3">
      <c r="A159" s="14"/>
      <c r="B159" s="23" t="s">
        <v>320</v>
      </c>
      <c r="C159" s="24" t="s">
        <v>321</v>
      </c>
      <c r="D159" s="22">
        <f t="shared" si="18"/>
        <v>2019</v>
      </c>
      <c r="E159" s="18" t="str">
        <f t="shared" si="19"/>
        <v>prev</v>
      </c>
      <c r="F159" s="51">
        <v>539944</v>
      </c>
      <c r="G159" s="48">
        <f t="shared" si="24"/>
        <v>539944</v>
      </c>
    </row>
    <row r="160" spans="1:7" ht="26.4" x14ac:dyDescent="0.3">
      <c r="A160" s="14" t="s">
        <v>41</v>
      </c>
      <c r="B160" s="23" t="s">
        <v>322</v>
      </c>
      <c r="C160" s="24" t="s">
        <v>323</v>
      </c>
      <c r="D160" s="22">
        <f t="shared" si="18"/>
        <v>2019</v>
      </c>
      <c r="E160" s="18" t="str">
        <f t="shared" si="19"/>
        <v>prev</v>
      </c>
      <c r="F160" s="50">
        <f>SUM(F161:F167)</f>
        <v>0</v>
      </c>
      <c r="G160" s="49">
        <f>SUM(G161:G167)</f>
        <v>0</v>
      </c>
    </row>
    <row r="161" spans="1:7" x14ac:dyDescent="0.3">
      <c r="A161" s="14" t="s">
        <v>41</v>
      </c>
      <c r="B161" s="23" t="s">
        <v>324</v>
      </c>
      <c r="C161" s="24" t="s">
        <v>325</v>
      </c>
      <c r="D161" s="22">
        <f t="shared" si="18"/>
        <v>2019</v>
      </c>
      <c r="E161" s="18" t="str">
        <f t="shared" si="19"/>
        <v>prev</v>
      </c>
      <c r="F161" s="51">
        <v>0</v>
      </c>
      <c r="G161" s="48">
        <f>F161</f>
        <v>0</v>
      </c>
    </row>
    <row r="162" spans="1:7" x14ac:dyDescent="0.3">
      <c r="A162" s="14" t="s">
        <v>41</v>
      </c>
      <c r="B162" s="23" t="s">
        <v>326</v>
      </c>
      <c r="C162" s="24" t="s">
        <v>327</v>
      </c>
      <c r="D162" s="22">
        <f t="shared" si="18"/>
        <v>2019</v>
      </c>
      <c r="E162" s="18" t="str">
        <f t="shared" si="19"/>
        <v>prev</v>
      </c>
      <c r="F162" s="51">
        <v>0</v>
      </c>
      <c r="G162" s="48">
        <f t="shared" ref="G162:G167" si="25">F162</f>
        <v>0</v>
      </c>
    </row>
    <row r="163" spans="1:7" x14ac:dyDescent="0.3">
      <c r="A163" s="14" t="s">
        <v>41</v>
      </c>
      <c r="B163" s="23" t="s">
        <v>328</v>
      </c>
      <c r="C163" s="24" t="s">
        <v>329</v>
      </c>
      <c r="D163" s="22">
        <f t="shared" si="18"/>
        <v>2019</v>
      </c>
      <c r="E163" s="18" t="str">
        <f t="shared" si="19"/>
        <v>prev</v>
      </c>
      <c r="F163" s="51">
        <v>0</v>
      </c>
      <c r="G163" s="48">
        <f t="shared" si="25"/>
        <v>0</v>
      </c>
    </row>
    <row r="164" spans="1:7" x14ac:dyDescent="0.3">
      <c r="A164" s="14" t="s">
        <v>41</v>
      </c>
      <c r="B164" s="23" t="s">
        <v>330</v>
      </c>
      <c r="C164" s="24" t="s">
        <v>331</v>
      </c>
      <c r="D164" s="22">
        <f t="shared" si="18"/>
        <v>2019</v>
      </c>
      <c r="E164" s="18" t="str">
        <f t="shared" si="19"/>
        <v>prev</v>
      </c>
      <c r="F164" s="51">
        <v>0</v>
      </c>
      <c r="G164" s="48">
        <f t="shared" si="25"/>
        <v>0</v>
      </c>
    </row>
    <row r="165" spans="1:7" x14ac:dyDescent="0.3">
      <c r="A165" s="14" t="s">
        <v>41</v>
      </c>
      <c r="B165" s="23" t="s">
        <v>332</v>
      </c>
      <c r="C165" s="24" t="s">
        <v>333</v>
      </c>
      <c r="D165" s="22">
        <f t="shared" si="18"/>
        <v>2019</v>
      </c>
      <c r="E165" s="18" t="str">
        <f t="shared" si="19"/>
        <v>prev</v>
      </c>
      <c r="F165" s="51">
        <v>0</v>
      </c>
      <c r="G165" s="48">
        <f t="shared" si="25"/>
        <v>0</v>
      </c>
    </row>
    <row r="166" spans="1:7" x14ac:dyDescent="0.3">
      <c r="A166" s="14" t="s">
        <v>41</v>
      </c>
      <c r="B166" s="23" t="s">
        <v>334</v>
      </c>
      <c r="C166" s="24" t="s">
        <v>335</v>
      </c>
      <c r="D166" s="22">
        <f t="shared" si="18"/>
        <v>2019</v>
      </c>
      <c r="E166" s="18" t="str">
        <f t="shared" si="19"/>
        <v>prev</v>
      </c>
      <c r="F166" s="51">
        <v>0</v>
      </c>
      <c r="G166" s="48">
        <f t="shared" si="25"/>
        <v>0</v>
      </c>
    </row>
    <row r="167" spans="1:7" x14ac:dyDescent="0.3">
      <c r="A167" s="14" t="s">
        <v>41</v>
      </c>
      <c r="B167" s="23" t="s">
        <v>336</v>
      </c>
      <c r="C167" s="24" t="s">
        <v>337</v>
      </c>
      <c r="D167" s="22">
        <f t="shared" si="18"/>
        <v>2019</v>
      </c>
      <c r="E167" s="18" t="str">
        <f t="shared" si="19"/>
        <v>prev</v>
      </c>
      <c r="F167" s="51">
        <v>0</v>
      </c>
      <c r="G167" s="48">
        <f t="shared" si="25"/>
        <v>0</v>
      </c>
    </row>
    <row r="168" spans="1:7" x14ac:dyDescent="0.3">
      <c r="A168" s="14"/>
      <c r="B168" s="20" t="s">
        <v>338</v>
      </c>
      <c r="C168" s="21" t="s">
        <v>339</v>
      </c>
      <c r="D168" s="22">
        <f t="shared" si="18"/>
        <v>2019</v>
      </c>
      <c r="E168" s="18" t="str">
        <f t="shared" si="19"/>
        <v>prev</v>
      </c>
      <c r="F168" s="50">
        <f>SUM(F169:F175)</f>
        <v>400779</v>
      </c>
      <c r="G168" s="49">
        <f>SUM(G169:G175)</f>
        <v>400779</v>
      </c>
    </row>
    <row r="169" spans="1:7" x14ac:dyDescent="0.3">
      <c r="A169" s="14"/>
      <c r="B169" s="23" t="s">
        <v>340</v>
      </c>
      <c r="C169" s="24" t="s">
        <v>341</v>
      </c>
      <c r="D169" s="22">
        <f t="shared" si="18"/>
        <v>2019</v>
      </c>
      <c r="E169" s="18" t="str">
        <f t="shared" si="19"/>
        <v>prev</v>
      </c>
      <c r="F169" s="51">
        <v>0</v>
      </c>
      <c r="G169" s="48">
        <f>F169</f>
        <v>0</v>
      </c>
    </row>
    <row r="170" spans="1:7" ht="26.4" x14ac:dyDescent="0.3">
      <c r="A170" s="14"/>
      <c r="B170" s="23" t="s">
        <v>342</v>
      </c>
      <c r="C170" s="24" t="s">
        <v>343</v>
      </c>
      <c r="D170" s="22">
        <f t="shared" si="18"/>
        <v>2019</v>
      </c>
      <c r="E170" s="18" t="str">
        <f t="shared" si="19"/>
        <v>prev</v>
      </c>
      <c r="F170" s="51">
        <v>2446</v>
      </c>
      <c r="G170" s="48">
        <f t="shared" ref="G170:G175" si="26">F170</f>
        <v>2446</v>
      </c>
    </row>
    <row r="171" spans="1:7" x14ac:dyDescent="0.3">
      <c r="A171" s="14"/>
      <c r="B171" s="23" t="s">
        <v>344</v>
      </c>
      <c r="C171" s="24" t="s">
        <v>345</v>
      </c>
      <c r="D171" s="22">
        <f t="shared" si="18"/>
        <v>2019</v>
      </c>
      <c r="E171" s="18" t="str">
        <f t="shared" si="19"/>
        <v>prev</v>
      </c>
      <c r="F171" s="51">
        <v>54634</v>
      </c>
      <c r="G171" s="48">
        <f t="shared" si="26"/>
        <v>54634</v>
      </c>
    </row>
    <row r="172" spans="1:7" x14ac:dyDescent="0.3">
      <c r="A172" s="14"/>
      <c r="B172" s="23" t="s">
        <v>346</v>
      </c>
      <c r="C172" s="24" t="s">
        <v>347</v>
      </c>
      <c r="D172" s="22">
        <f t="shared" si="18"/>
        <v>2019</v>
      </c>
      <c r="E172" s="18" t="str">
        <f t="shared" si="19"/>
        <v>prev</v>
      </c>
      <c r="F172" s="51">
        <v>304966</v>
      </c>
      <c r="G172" s="48">
        <f t="shared" si="26"/>
        <v>304966</v>
      </c>
    </row>
    <row r="173" spans="1:7" x14ac:dyDescent="0.3">
      <c r="A173" s="14"/>
      <c r="B173" s="23" t="s">
        <v>348</v>
      </c>
      <c r="C173" s="24" t="s">
        <v>349</v>
      </c>
      <c r="D173" s="22">
        <f t="shared" si="18"/>
        <v>2019</v>
      </c>
      <c r="E173" s="18" t="str">
        <f t="shared" si="19"/>
        <v>prev</v>
      </c>
      <c r="F173" s="51">
        <v>1637</v>
      </c>
      <c r="G173" s="48">
        <f t="shared" si="26"/>
        <v>1637</v>
      </c>
    </row>
    <row r="174" spans="1:7" x14ac:dyDescent="0.3">
      <c r="A174" s="14"/>
      <c r="B174" s="23" t="s">
        <v>350</v>
      </c>
      <c r="C174" s="24" t="s">
        <v>351</v>
      </c>
      <c r="D174" s="22">
        <f t="shared" si="18"/>
        <v>2019</v>
      </c>
      <c r="E174" s="18" t="str">
        <f t="shared" si="19"/>
        <v>prev</v>
      </c>
      <c r="F174" s="51">
        <v>37096</v>
      </c>
      <c r="G174" s="48">
        <f t="shared" si="26"/>
        <v>37096</v>
      </c>
    </row>
    <row r="175" spans="1:7" ht="26.4" x14ac:dyDescent="0.3">
      <c r="A175" s="14" t="s">
        <v>41</v>
      </c>
      <c r="B175" s="23" t="s">
        <v>352</v>
      </c>
      <c r="C175" s="24" t="s">
        <v>353</v>
      </c>
      <c r="D175" s="22">
        <f t="shared" si="18"/>
        <v>2019</v>
      </c>
      <c r="E175" s="18" t="str">
        <f t="shared" si="19"/>
        <v>prev</v>
      </c>
      <c r="F175" s="51">
        <v>0</v>
      </c>
      <c r="G175" s="48">
        <f t="shared" si="26"/>
        <v>0</v>
      </c>
    </row>
    <row r="176" spans="1:7" x14ac:dyDescent="0.3">
      <c r="A176" s="14"/>
      <c r="B176" s="15" t="s">
        <v>354</v>
      </c>
      <c r="C176" s="16" t="s">
        <v>355</v>
      </c>
      <c r="D176" s="22">
        <f t="shared" si="18"/>
        <v>2019</v>
      </c>
      <c r="E176" s="18" t="str">
        <f t="shared" si="19"/>
        <v>prev</v>
      </c>
      <c r="F176" s="50">
        <f>+F177+F307</f>
        <v>33991572</v>
      </c>
      <c r="G176" s="49">
        <f>+G177+G307</f>
        <v>33991572</v>
      </c>
    </row>
    <row r="177" spans="1:7" x14ac:dyDescent="0.3">
      <c r="A177" s="14"/>
      <c r="B177" s="20" t="s">
        <v>356</v>
      </c>
      <c r="C177" s="21" t="s">
        <v>357</v>
      </c>
      <c r="D177" s="22">
        <f t="shared" si="18"/>
        <v>2019</v>
      </c>
      <c r="E177" s="18" t="str">
        <f t="shared" si="19"/>
        <v>prev</v>
      </c>
      <c r="F177" s="50">
        <f>+F178+F186+F190+F209+F215+F220+F225+F235+F241+F248+F254+F259+F268+F276+F284+F298+F306</f>
        <v>12077058</v>
      </c>
      <c r="G177" s="49">
        <f>+G178+G186+G190+G209+G215+G220+G225+G235+G241+G248+G254+G259+G268+G276+G284+G298+G306</f>
        <v>12077058</v>
      </c>
    </row>
    <row r="178" spans="1:7" ht="26.4" x14ac:dyDescent="0.3">
      <c r="A178" s="14"/>
      <c r="B178" s="20" t="s">
        <v>358</v>
      </c>
      <c r="C178" s="21" t="s">
        <v>359</v>
      </c>
      <c r="D178" s="22">
        <f t="shared" si="18"/>
        <v>2019</v>
      </c>
      <c r="E178" s="18" t="str">
        <f t="shared" si="19"/>
        <v>prev</v>
      </c>
      <c r="F178" s="50">
        <f>+F179+F184+F185</f>
        <v>0</v>
      </c>
      <c r="G178" s="49">
        <f>+G179+G184+G185</f>
        <v>0</v>
      </c>
    </row>
    <row r="179" spans="1:7" x14ac:dyDescent="0.3">
      <c r="A179" s="14"/>
      <c r="B179" s="23" t="s">
        <v>360</v>
      </c>
      <c r="C179" s="24" t="s">
        <v>361</v>
      </c>
      <c r="D179" s="22">
        <f t="shared" si="18"/>
        <v>2019</v>
      </c>
      <c r="E179" s="18" t="str">
        <f t="shared" si="19"/>
        <v>prev</v>
      </c>
      <c r="F179" s="50">
        <f>SUM(F180:F183)</f>
        <v>0</v>
      </c>
      <c r="G179" s="49">
        <f>SUM(G180:G183)</f>
        <v>0</v>
      </c>
    </row>
    <row r="180" spans="1:7" x14ac:dyDescent="0.3">
      <c r="A180" s="14"/>
      <c r="B180" s="23" t="s">
        <v>362</v>
      </c>
      <c r="C180" s="24" t="s">
        <v>363</v>
      </c>
      <c r="D180" s="22">
        <f t="shared" si="18"/>
        <v>2019</v>
      </c>
      <c r="E180" s="18" t="str">
        <f t="shared" si="19"/>
        <v>prev</v>
      </c>
      <c r="F180" s="51">
        <v>0</v>
      </c>
      <c r="G180" s="48">
        <f>F180</f>
        <v>0</v>
      </c>
    </row>
    <row r="181" spans="1:7" x14ac:dyDescent="0.3">
      <c r="A181" s="14"/>
      <c r="B181" s="23" t="s">
        <v>364</v>
      </c>
      <c r="C181" s="24" t="s">
        <v>365</v>
      </c>
      <c r="D181" s="22">
        <f t="shared" si="18"/>
        <v>2019</v>
      </c>
      <c r="E181" s="18" t="str">
        <f t="shared" si="19"/>
        <v>prev</v>
      </c>
      <c r="F181" s="51">
        <v>0</v>
      </c>
      <c r="G181" s="48">
        <f t="shared" ref="G181:G185" si="27">F181</f>
        <v>0</v>
      </c>
    </row>
    <row r="182" spans="1:7" x14ac:dyDescent="0.3">
      <c r="A182" s="14"/>
      <c r="B182" s="23" t="s">
        <v>366</v>
      </c>
      <c r="C182" s="24" t="s">
        <v>367</v>
      </c>
      <c r="D182" s="22">
        <f t="shared" si="18"/>
        <v>2019</v>
      </c>
      <c r="E182" s="18" t="str">
        <f t="shared" si="19"/>
        <v>prev</v>
      </c>
      <c r="F182" s="51">
        <v>0</v>
      </c>
      <c r="G182" s="48">
        <f t="shared" si="27"/>
        <v>0</v>
      </c>
    </row>
    <row r="183" spans="1:7" ht="26.4" x14ac:dyDescent="0.3">
      <c r="A183" s="14"/>
      <c r="B183" s="23" t="s">
        <v>368</v>
      </c>
      <c r="C183" s="24" t="s">
        <v>369</v>
      </c>
      <c r="D183" s="22">
        <f t="shared" si="18"/>
        <v>2019</v>
      </c>
      <c r="E183" s="18" t="str">
        <f t="shared" si="19"/>
        <v>prev</v>
      </c>
      <c r="F183" s="51">
        <v>0</v>
      </c>
      <c r="G183" s="48">
        <f t="shared" si="27"/>
        <v>0</v>
      </c>
    </row>
    <row r="184" spans="1:7" ht="26.4" x14ac:dyDescent="0.3">
      <c r="A184" s="14" t="s">
        <v>41</v>
      </c>
      <c r="B184" s="23" t="s">
        <v>370</v>
      </c>
      <c r="C184" s="24" t="s">
        <v>371</v>
      </c>
      <c r="D184" s="22">
        <f t="shared" si="18"/>
        <v>2019</v>
      </c>
      <c r="E184" s="18" t="str">
        <f t="shared" si="19"/>
        <v>prev</v>
      </c>
      <c r="F184" s="51">
        <v>0</v>
      </c>
      <c r="G184" s="48">
        <f t="shared" si="27"/>
        <v>0</v>
      </c>
    </row>
    <row r="185" spans="1:7" ht="26.4" x14ac:dyDescent="0.3">
      <c r="A185" s="14" t="s">
        <v>128</v>
      </c>
      <c r="B185" s="23" t="s">
        <v>372</v>
      </c>
      <c r="C185" s="24" t="s">
        <v>373</v>
      </c>
      <c r="D185" s="22">
        <f t="shared" si="18"/>
        <v>2019</v>
      </c>
      <c r="E185" s="18" t="str">
        <f t="shared" si="19"/>
        <v>prev</v>
      </c>
      <c r="F185" s="51">
        <v>0</v>
      </c>
      <c r="G185" s="48">
        <f t="shared" si="27"/>
        <v>0</v>
      </c>
    </row>
    <row r="186" spans="1:7" x14ac:dyDescent="0.3">
      <c r="A186" s="14"/>
      <c r="B186" s="20" t="s">
        <v>374</v>
      </c>
      <c r="C186" s="21" t="s">
        <v>375</v>
      </c>
      <c r="D186" s="22">
        <f t="shared" si="18"/>
        <v>2019</v>
      </c>
      <c r="E186" s="18" t="str">
        <f t="shared" si="19"/>
        <v>prev</v>
      </c>
      <c r="F186" s="50">
        <f>+F187+F188+F189</f>
        <v>0</v>
      </c>
      <c r="G186" s="49">
        <f>+G187+G188+G189</f>
        <v>0</v>
      </c>
    </row>
    <row r="187" spans="1:7" x14ac:dyDescent="0.3">
      <c r="A187" s="14"/>
      <c r="B187" s="23" t="s">
        <v>376</v>
      </c>
      <c r="C187" s="24" t="s">
        <v>377</v>
      </c>
      <c r="D187" s="22">
        <f t="shared" si="18"/>
        <v>2019</v>
      </c>
      <c r="E187" s="18" t="str">
        <f t="shared" si="19"/>
        <v>prev</v>
      </c>
      <c r="F187" s="51">
        <v>0</v>
      </c>
      <c r="G187" s="48">
        <f>F187</f>
        <v>0</v>
      </c>
    </row>
    <row r="188" spans="1:7" ht="26.4" x14ac:dyDescent="0.3">
      <c r="A188" s="14" t="s">
        <v>41</v>
      </c>
      <c r="B188" s="23" t="s">
        <v>378</v>
      </c>
      <c r="C188" s="24" t="s">
        <v>379</v>
      </c>
      <c r="D188" s="22">
        <f t="shared" si="18"/>
        <v>2019</v>
      </c>
      <c r="E188" s="18" t="str">
        <f t="shared" si="19"/>
        <v>prev</v>
      </c>
      <c r="F188" s="51">
        <v>0</v>
      </c>
      <c r="G188" s="48">
        <f t="shared" ref="G188:G189" si="28">F188</f>
        <v>0</v>
      </c>
    </row>
    <row r="189" spans="1:7" x14ac:dyDescent="0.3">
      <c r="A189" s="29" t="s">
        <v>128</v>
      </c>
      <c r="B189" s="23" t="s">
        <v>380</v>
      </c>
      <c r="C189" s="24" t="s">
        <v>381</v>
      </c>
      <c r="D189" s="22">
        <f t="shared" si="18"/>
        <v>2019</v>
      </c>
      <c r="E189" s="18" t="str">
        <f t="shared" si="19"/>
        <v>prev</v>
      </c>
      <c r="F189" s="51">
        <v>0</v>
      </c>
      <c r="G189" s="48">
        <f t="shared" si="28"/>
        <v>0</v>
      </c>
    </row>
    <row r="190" spans="1:7" ht="26.4" x14ac:dyDescent="0.3">
      <c r="A190" s="29"/>
      <c r="B190" s="20" t="s">
        <v>382</v>
      </c>
      <c r="C190" s="21" t="s">
        <v>383</v>
      </c>
      <c r="D190" s="22">
        <f t="shared" si="18"/>
        <v>2019</v>
      </c>
      <c r="E190" s="18" t="str">
        <f t="shared" si="19"/>
        <v>prev</v>
      </c>
      <c r="F190" s="50">
        <f>+F191+F192+F193+F194+F195+F196+F197+F198+F207+F208</f>
        <v>0</v>
      </c>
      <c r="G190" s="49">
        <f>+G191+G192+G193+G194+G195+G196+G197+G198+G207+G208</f>
        <v>0</v>
      </c>
    </row>
    <row r="191" spans="1:7" ht="26.4" x14ac:dyDescent="0.3">
      <c r="A191" s="35" t="s">
        <v>41</v>
      </c>
      <c r="B191" s="23" t="s">
        <v>384</v>
      </c>
      <c r="C191" s="24" t="s">
        <v>385</v>
      </c>
      <c r="D191" s="22">
        <f t="shared" si="18"/>
        <v>2019</v>
      </c>
      <c r="E191" s="18" t="str">
        <f t="shared" si="19"/>
        <v>prev</v>
      </c>
      <c r="F191" s="51">
        <v>0</v>
      </c>
      <c r="G191" s="48">
        <f>F191</f>
        <v>0</v>
      </c>
    </row>
    <row r="192" spans="1:7" ht="39.6" x14ac:dyDescent="0.3">
      <c r="A192" s="35" t="s">
        <v>41</v>
      </c>
      <c r="B192" s="23" t="s">
        <v>386</v>
      </c>
      <c r="C192" s="24" t="s">
        <v>387</v>
      </c>
      <c r="D192" s="22">
        <f t="shared" si="18"/>
        <v>2019</v>
      </c>
      <c r="E192" s="18" t="str">
        <f t="shared" si="19"/>
        <v>prev</v>
      </c>
      <c r="F192" s="51">
        <v>0</v>
      </c>
      <c r="G192" s="48">
        <f t="shared" ref="G192:G197" si="29">F192</f>
        <v>0</v>
      </c>
    </row>
    <row r="193" spans="1:7" x14ac:dyDescent="0.3">
      <c r="A193" s="29"/>
      <c r="B193" s="23" t="s">
        <v>388</v>
      </c>
      <c r="C193" s="24" t="s">
        <v>389</v>
      </c>
      <c r="D193" s="22">
        <f t="shared" si="18"/>
        <v>2019</v>
      </c>
      <c r="E193" s="18" t="str">
        <f t="shared" si="19"/>
        <v>prev</v>
      </c>
      <c r="F193" s="51">
        <v>0</v>
      </c>
      <c r="G193" s="48">
        <f t="shared" si="29"/>
        <v>0</v>
      </c>
    </row>
    <row r="194" spans="1:7" ht="26.4" x14ac:dyDescent="0.3">
      <c r="A194" s="29"/>
      <c r="B194" s="23" t="s">
        <v>390</v>
      </c>
      <c r="C194" s="24" t="s">
        <v>391</v>
      </c>
      <c r="D194" s="22">
        <f t="shared" si="18"/>
        <v>2019</v>
      </c>
      <c r="E194" s="18" t="str">
        <f t="shared" si="19"/>
        <v>prev</v>
      </c>
      <c r="F194" s="51">
        <v>0</v>
      </c>
      <c r="G194" s="48">
        <f t="shared" si="29"/>
        <v>0</v>
      </c>
    </row>
    <row r="195" spans="1:7" x14ac:dyDescent="0.3">
      <c r="A195" s="29" t="s">
        <v>128</v>
      </c>
      <c r="B195" s="23" t="s">
        <v>392</v>
      </c>
      <c r="C195" s="24" t="s">
        <v>393</v>
      </c>
      <c r="D195" s="22">
        <f t="shared" si="18"/>
        <v>2019</v>
      </c>
      <c r="E195" s="18" t="str">
        <f t="shared" si="19"/>
        <v>prev</v>
      </c>
      <c r="F195" s="51">
        <v>0</v>
      </c>
      <c r="G195" s="48">
        <f t="shared" si="29"/>
        <v>0</v>
      </c>
    </row>
    <row r="196" spans="1:7" ht="26.4" x14ac:dyDescent="0.3">
      <c r="A196" s="29" t="s">
        <v>128</v>
      </c>
      <c r="B196" s="23" t="s">
        <v>394</v>
      </c>
      <c r="C196" s="24" t="s">
        <v>395</v>
      </c>
      <c r="D196" s="22">
        <f t="shared" si="18"/>
        <v>2019</v>
      </c>
      <c r="E196" s="18" t="str">
        <f t="shared" si="19"/>
        <v>prev</v>
      </c>
      <c r="F196" s="51">
        <v>0</v>
      </c>
      <c r="G196" s="48">
        <f t="shared" si="29"/>
        <v>0</v>
      </c>
    </row>
    <row r="197" spans="1:7" x14ac:dyDescent="0.3">
      <c r="A197" s="29"/>
      <c r="B197" s="23" t="s">
        <v>396</v>
      </c>
      <c r="C197" s="24" t="s">
        <v>397</v>
      </c>
      <c r="D197" s="22">
        <f t="shared" si="18"/>
        <v>2019</v>
      </c>
      <c r="E197" s="18" t="str">
        <f t="shared" si="19"/>
        <v>prev</v>
      </c>
      <c r="F197" s="51">
        <v>0</v>
      </c>
      <c r="G197" s="48">
        <f t="shared" si="29"/>
        <v>0</v>
      </c>
    </row>
    <row r="198" spans="1:7" x14ac:dyDescent="0.3">
      <c r="A198" s="29"/>
      <c r="B198" s="23" t="s">
        <v>398</v>
      </c>
      <c r="C198" s="24" t="s">
        <v>399</v>
      </c>
      <c r="D198" s="22">
        <f t="shared" ref="D198:D261" si="30">D197</f>
        <v>2019</v>
      </c>
      <c r="E198" s="18" t="str">
        <f t="shared" ref="E198:E261" si="31">+E197</f>
        <v>prev</v>
      </c>
      <c r="F198" s="50">
        <f>SUM(F199:F206)</f>
        <v>0</v>
      </c>
      <c r="G198" s="49">
        <f>SUM(G199:G206)</f>
        <v>0</v>
      </c>
    </row>
    <row r="199" spans="1:7" ht="26.4" x14ac:dyDescent="0.3">
      <c r="A199" s="29"/>
      <c r="B199" s="25" t="s">
        <v>400</v>
      </c>
      <c r="C199" s="26" t="s">
        <v>401</v>
      </c>
      <c r="D199" s="22">
        <f t="shared" si="30"/>
        <v>2019</v>
      </c>
      <c r="E199" s="18" t="str">
        <f t="shared" si="31"/>
        <v>prev</v>
      </c>
      <c r="F199" s="51">
        <v>0</v>
      </c>
      <c r="G199" s="48">
        <f>F199</f>
        <v>0</v>
      </c>
    </row>
    <row r="200" spans="1:7" ht="39.6" x14ac:dyDescent="0.3">
      <c r="A200" s="29"/>
      <c r="B200" s="25" t="s">
        <v>402</v>
      </c>
      <c r="C200" s="26" t="s">
        <v>403</v>
      </c>
      <c r="D200" s="22">
        <f t="shared" si="30"/>
        <v>2019</v>
      </c>
      <c r="E200" s="18" t="str">
        <f t="shared" si="31"/>
        <v>prev</v>
      </c>
      <c r="F200" s="51">
        <v>0</v>
      </c>
      <c r="G200" s="48">
        <f t="shared" ref="G200:G208" si="32">F200</f>
        <v>0</v>
      </c>
    </row>
    <row r="201" spans="1:7" ht="26.4" x14ac:dyDescent="0.3">
      <c r="A201" s="29"/>
      <c r="B201" s="25" t="s">
        <v>404</v>
      </c>
      <c r="C201" s="26" t="s">
        <v>405</v>
      </c>
      <c r="D201" s="22">
        <f t="shared" si="30"/>
        <v>2019</v>
      </c>
      <c r="E201" s="18" t="str">
        <f t="shared" si="31"/>
        <v>prev</v>
      </c>
      <c r="F201" s="51">
        <v>0</v>
      </c>
      <c r="G201" s="48">
        <f t="shared" si="32"/>
        <v>0</v>
      </c>
    </row>
    <row r="202" spans="1:7" ht="39.6" x14ac:dyDescent="0.3">
      <c r="A202" s="29"/>
      <c r="B202" s="25" t="s">
        <v>406</v>
      </c>
      <c r="C202" s="26" t="s">
        <v>407</v>
      </c>
      <c r="D202" s="22">
        <f t="shared" si="30"/>
        <v>2019</v>
      </c>
      <c r="E202" s="18" t="str">
        <f t="shared" si="31"/>
        <v>prev</v>
      </c>
      <c r="F202" s="51">
        <v>0</v>
      </c>
      <c r="G202" s="48">
        <f t="shared" si="32"/>
        <v>0</v>
      </c>
    </row>
    <row r="203" spans="1:7" ht="26.4" x14ac:dyDescent="0.3">
      <c r="A203" s="29"/>
      <c r="B203" s="25" t="s">
        <v>408</v>
      </c>
      <c r="C203" s="26" t="s">
        <v>409</v>
      </c>
      <c r="D203" s="22">
        <f t="shared" si="30"/>
        <v>2019</v>
      </c>
      <c r="E203" s="18" t="str">
        <f t="shared" si="31"/>
        <v>prev</v>
      </c>
      <c r="F203" s="51">
        <v>0</v>
      </c>
      <c r="G203" s="48">
        <f t="shared" si="32"/>
        <v>0</v>
      </c>
    </row>
    <row r="204" spans="1:7" ht="26.4" x14ac:dyDescent="0.3">
      <c r="A204" s="29"/>
      <c r="B204" s="25" t="s">
        <v>410</v>
      </c>
      <c r="C204" s="26" t="s">
        <v>411</v>
      </c>
      <c r="D204" s="22">
        <f t="shared" si="30"/>
        <v>2019</v>
      </c>
      <c r="E204" s="18" t="str">
        <f t="shared" si="31"/>
        <v>prev</v>
      </c>
      <c r="F204" s="51">
        <v>0</v>
      </c>
      <c r="G204" s="48">
        <f t="shared" si="32"/>
        <v>0</v>
      </c>
    </row>
    <row r="205" spans="1:7" ht="26.4" x14ac:dyDescent="0.3">
      <c r="A205" s="29"/>
      <c r="B205" s="25" t="s">
        <v>412</v>
      </c>
      <c r="C205" s="26" t="s">
        <v>413</v>
      </c>
      <c r="D205" s="22">
        <f t="shared" si="30"/>
        <v>2019</v>
      </c>
      <c r="E205" s="18" t="str">
        <f t="shared" si="31"/>
        <v>prev</v>
      </c>
      <c r="F205" s="51">
        <v>0</v>
      </c>
      <c r="G205" s="48">
        <f t="shared" si="32"/>
        <v>0</v>
      </c>
    </row>
    <row r="206" spans="1:7" ht="26.4" x14ac:dyDescent="0.3">
      <c r="A206" s="29"/>
      <c r="B206" s="25" t="s">
        <v>414</v>
      </c>
      <c r="C206" s="26" t="s">
        <v>415</v>
      </c>
      <c r="D206" s="22">
        <f t="shared" si="30"/>
        <v>2019</v>
      </c>
      <c r="E206" s="18" t="str">
        <f t="shared" si="31"/>
        <v>prev</v>
      </c>
      <c r="F206" s="51">
        <v>0</v>
      </c>
      <c r="G206" s="48">
        <f t="shared" si="32"/>
        <v>0</v>
      </c>
    </row>
    <row r="207" spans="1:7" ht="26.4" x14ac:dyDescent="0.3">
      <c r="A207" s="29"/>
      <c r="B207" s="23" t="s">
        <v>416</v>
      </c>
      <c r="C207" s="24" t="s">
        <v>417</v>
      </c>
      <c r="D207" s="22">
        <f t="shared" si="30"/>
        <v>2019</v>
      </c>
      <c r="E207" s="18" t="str">
        <f t="shared" si="31"/>
        <v>prev</v>
      </c>
      <c r="F207" s="51">
        <v>0</v>
      </c>
      <c r="G207" s="48">
        <f t="shared" si="32"/>
        <v>0</v>
      </c>
    </row>
    <row r="208" spans="1:7" ht="39.6" x14ac:dyDescent="0.3">
      <c r="A208" s="29"/>
      <c r="B208" s="25" t="s">
        <v>418</v>
      </c>
      <c r="C208" s="26" t="s">
        <v>419</v>
      </c>
      <c r="D208" s="22">
        <f t="shared" si="30"/>
        <v>2019</v>
      </c>
      <c r="E208" s="18" t="str">
        <f t="shared" si="31"/>
        <v>prev</v>
      </c>
      <c r="F208" s="51">
        <v>0</v>
      </c>
      <c r="G208" s="48">
        <f t="shared" si="32"/>
        <v>0</v>
      </c>
    </row>
    <row r="209" spans="1:7" ht="26.4" x14ac:dyDescent="0.3">
      <c r="A209" s="14"/>
      <c r="B209" s="20" t="s">
        <v>420</v>
      </c>
      <c r="C209" s="21" t="s">
        <v>421</v>
      </c>
      <c r="D209" s="22">
        <f t="shared" si="30"/>
        <v>2019</v>
      </c>
      <c r="E209" s="18" t="str">
        <f t="shared" si="31"/>
        <v>prev</v>
      </c>
      <c r="F209" s="50">
        <f>SUM(F210:F214)</f>
        <v>0</v>
      </c>
      <c r="G209" s="49">
        <f>SUM(G210:G214)</f>
        <v>0</v>
      </c>
    </row>
    <row r="210" spans="1:7" ht="26.4" x14ac:dyDescent="0.3">
      <c r="A210" s="14" t="s">
        <v>41</v>
      </c>
      <c r="B210" s="23" t="s">
        <v>422</v>
      </c>
      <c r="C210" s="24" t="s">
        <v>423</v>
      </c>
      <c r="D210" s="22">
        <f t="shared" si="30"/>
        <v>2019</v>
      </c>
      <c r="E210" s="18" t="str">
        <f t="shared" si="31"/>
        <v>prev</v>
      </c>
      <c r="F210" s="51">
        <v>0</v>
      </c>
      <c r="G210" s="48">
        <f>F210</f>
        <v>0</v>
      </c>
    </row>
    <row r="211" spans="1:7" x14ac:dyDescent="0.3">
      <c r="A211" s="33"/>
      <c r="B211" s="23" t="s">
        <v>424</v>
      </c>
      <c r="C211" s="24" t="s">
        <v>425</v>
      </c>
      <c r="D211" s="22">
        <f t="shared" si="30"/>
        <v>2019</v>
      </c>
      <c r="E211" s="18" t="str">
        <f t="shared" si="31"/>
        <v>prev</v>
      </c>
      <c r="F211" s="51">
        <v>0</v>
      </c>
      <c r="G211" s="48">
        <f t="shared" ref="G211:G214" si="33">F211</f>
        <v>0</v>
      </c>
    </row>
    <row r="212" spans="1:7" ht="26.4" x14ac:dyDescent="0.3">
      <c r="A212" s="33" t="s">
        <v>135</v>
      </c>
      <c r="B212" s="23" t="s">
        <v>426</v>
      </c>
      <c r="C212" s="24" t="s">
        <v>427</v>
      </c>
      <c r="D212" s="22">
        <f t="shared" si="30"/>
        <v>2019</v>
      </c>
      <c r="E212" s="18" t="str">
        <f t="shared" si="31"/>
        <v>prev</v>
      </c>
      <c r="F212" s="51">
        <v>0</v>
      </c>
      <c r="G212" s="48">
        <f t="shared" si="33"/>
        <v>0</v>
      </c>
    </row>
    <row r="213" spans="1:7" x14ac:dyDescent="0.3">
      <c r="A213" s="33"/>
      <c r="B213" s="23" t="s">
        <v>428</v>
      </c>
      <c r="C213" s="24" t="s">
        <v>429</v>
      </c>
      <c r="D213" s="22">
        <f t="shared" si="30"/>
        <v>2019</v>
      </c>
      <c r="E213" s="18" t="str">
        <f t="shared" si="31"/>
        <v>prev</v>
      </c>
      <c r="F213" s="51">
        <v>0</v>
      </c>
      <c r="G213" s="48">
        <f t="shared" si="33"/>
        <v>0</v>
      </c>
    </row>
    <row r="214" spans="1:7" x14ac:dyDescent="0.3">
      <c r="A214" s="33"/>
      <c r="B214" s="23" t="s">
        <v>430</v>
      </c>
      <c r="C214" s="24" t="s">
        <v>431</v>
      </c>
      <c r="D214" s="22">
        <f t="shared" si="30"/>
        <v>2019</v>
      </c>
      <c r="E214" s="18" t="str">
        <f t="shared" si="31"/>
        <v>prev</v>
      </c>
      <c r="F214" s="51">
        <v>0</v>
      </c>
      <c r="G214" s="48">
        <f t="shared" si="33"/>
        <v>0</v>
      </c>
    </row>
    <row r="215" spans="1:7" ht="26.4" x14ac:dyDescent="0.3">
      <c r="A215" s="14"/>
      <c r="B215" s="20" t="s">
        <v>432</v>
      </c>
      <c r="C215" s="21" t="s">
        <v>433</v>
      </c>
      <c r="D215" s="22">
        <f t="shared" si="30"/>
        <v>2019</v>
      </c>
      <c r="E215" s="18" t="str">
        <f t="shared" si="31"/>
        <v>prev</v>
      </c>
      <c r="F215" s="50">
        <f>SUM(F216:F219)</f>
        <v>0</v>
      </c>
      <c r="G215" s="49">
        <f>SUM(G216:G219)</f>
        <v>0</v>
      </c>
    </row>
    <row r="216" spans="1:7" ht="26.4" x14ac:dyDescent="0.3">
      <c r="A216" s="14" t="s">
        <v>41</v>
      </c>
      <c r="B216" s="23" t="s">
        <v>434</v>
      </c>
      <c r="C216" s="24" t="s">
        <v>435</v>
      </c>
      <c r="D216" s="22">
        <f t="shared" si="30"/>
        <v>2019</v>
      </c>
      <c r="E216" s="18" t="str">
        <f t="shared" si="31"/>
        <v>prev</v>
      </c>
      <c r="F216" s="51">
        <v>0</v>
      </c>
      <c r="G216" s="48">
        <f>F216</f>
        <v>0</v>
      </c>
    </row>
    <row r="217" spans="1:7" x14ac:dyDescent="0.3">
      <c r="A217" s="14"/>
      <c r="B217" s="23" t="s">
        <v>436</v>
      </c>
      <c r="C217" s="24" t="s">
        <v>437</v>
      </c>
      <c r="D217" s="22">
        <f t="shared" si="30"/>
        <v>2019</v>
      </c>
      <c r="E217" s="18" t="str">
        <f t="shared" si="31"/>
        <v>prev</v>
      </c>
      <c r="F217" s="51">
        <v>0</v>
      </c>
      <c r="G217" s="48">
        <f t="shared" ref="G217:G219" si="34">F217</f>
        <v>0</v>
      </c>
    </row>
    <row r="218" spans="1:7" x14ac:dyDescent="0.3">
      <c r="A218" s="29" t="s">
        <v>128</v>
      </c>
      <c r="B218" s="23" t="s">
        <v>438</v>
      </c>
      <c r="C218" s="24" t="s">
        <v>439</v>
      </c>
      <c r="D218" s="22">
        <f t="shared" si="30"/>
        <v>2019</v>
      </c>
      <c r="E218" s="18" t="str">
        <f t="shared" si="31"/>
        <v>prev</v>
      </c>
      <c r="F218" s="51">
        <v>0</v>
      </c>
      <c r="G218" s="48">
        <f t="shared" si="34"/>
        <v>0</v>
      </c>
    </row>
    <row r="219" spans="1:7" x14ac:dyDescent="0.3">
      <c r="A219" s="29"/>
      <c r="B219" s="23" t="s">
        <v>440</v>
      </c>
      <c r="C219" s="24" t="s">
        <v>441</v>
      </c>
      <c r="D219" s="22">
        <f t="shared" si="30"/>
        <v>2019</v>
      </c>
      <c r="E219" s="18" t="str">
        <f t="shared" si="31"/>
        <v>prev</v>
      </c>
      <c r="F219" s="51">
        <v>0</v>
      </c>
      <c r="G219" s="48">
        <f t="shared" si="34"/>
        <v>0</v>
      </c>
    </row>
    <row r="220" spans="1:7" ht="26.4" x14ac:dyDescent="0.3">
      <c r="A220" s="29"/>
      <c r="B220" s="20" t="s">
        <v>442</v>
      </c>
      <c r="C220" s="21" t="s">
        <v>443</v>
      </c>
      <c r="D220" s="22">
        <f t="shared" si="30"/>
        <v>2019</v>
      </c>
      <c r="E220" s="18" t="str">
        <f t="shared" si="31"/>
        <v>prev</v>
      </c>
      <c r="F220" s="50">
        <f>SUM(F221:F224)</f>
        <v>0</v>
      </c>
      <c r="G220" s="49">
        <f>SUM(G221:G224)</f>
        <v>0</v>
      </c>
    </row>
    <row r="221" spans="1:7" ht="26.4" x14ac:dyDescent="0.3">
      <c r="A221" s="29" t="s">
        <v>41</v>
      </c>
      <c r="B221" s="23" t="s">
        <v>444</v>
      </c>
      <c r="C221" s="24" t="s">
        <v>445</v>
      </c>
      <c r="D221" s="22">
        <f t="shared" si="30"/>
        <v>2019</v>
      </c>
      <c r="E221" s="18" t="str">
        <f t="shared" si="31"/>
        <v>prev</v>
      </c>
      <c r="F221" s="51">
        <v>0</v>
      </c>
      <c r="G221" s="48">
        <f>F221</f>
        <v>0</v>
      </c>
    </row>
    <row r="222" spans="1:7" x14ac:dyDescent="0.3">
      <c r="A222" s="29"/>
      <c r="B222" s="23" t="s">
        <v>446</v>
      </c>
      <c r="C222" s="24" t="s">
        <v>447</v>
      </c>
      <c r="D222" s="22">
        <f t="shared" si="30"/>
        <v>2019</v>
      </c>
      <c r="E222" s="18" t="str">
        <f t="shared" si="31"/>
        <v>prev</v>
      </c>
      <c r="F222" s="51">
        <v>0</v>
      </c>
      <c r="G222" s="48">
        <f t="shared" ref="G222:G224" si="35">F222</f>
        <v>0</v>
      </c>
    </row>
    <row r="223" spans="1:7" x14ac:dyDescent="0.3">
      <c r="A223" s="29" t="s">
        <v>128</v>
      </c>
      <c r="B223" s="23" t="s">
        <v>448</v>
      </c>
      <c r="C223" s="24" t="s">
        <v>449</v>
      </c>
      <c r="D223" s="22">
        <f t="shared" si="30"/>
        <v>2019</v>
      </c>
      <c r="E223" s="18" t="str">
        <f t="shared" si="31"/>
        <v>prev</v>
      </c>
      <c r="F223" s="51">
        <v>0</v>
      </c>
      <c r="G223" s="48">
        <f t="shared" si="35"/>
        <v>0</v>
      </c>
    </row>
    <row r="224" spans="1:7" x14ac:dyDescent="0.3">
      <c r="A224" s="29"/>
      <c r="B224" s="23" t="s">
        <v>450</v>
      </c>
      <c r="C224" s="24" t="s">
        <v>451</v>
      </c>
      <c r="D224" s="22">
        <f t="shared" si="30"/>
        <v>2019</v>
      </c>
      <c r="E224" s="18" t="str">
        <f t="shared" si="31"/>
        <v>prev</v>
      </c>
      <c r="F224" s="51">
        <v>0</v>
      </c>
      <c r="G224" s="48">
        <f t="shared" si="35"/>
        <v>0</v>
      </c>
    </row>
    <row r="225" spans="1:7" ht="26.4" x14ac:dyDescent="0.3">
      <c r="A225" s="29"/>
      <c r="B225" s="20" t="s">
        <v>452</v>
      </c>
      <c r="C225" s="21" t="s">
        <v>453</v>
      </c>
      <c r="D225" s="22">
        <f t="shared" si="30"/>
        <v>2019</v>
      </c>
      <c r="E225" s="18" t="str">
        <f t="shared" si="31"/>
        <v>prev</v>
      </c>
      <c r="F225" s="50">
        <f>SUM(F226:F229,F234)</f>
        <v>0</v>
      </c>
      <c r="G225" s="49">
        <f>SUM(G226:G229,G234)</f>
        <v>0</v>
      </c>
    </row>
    <row r="226" spans="1:7" ht="26.4" x14ac:dyDescent="0.3">
      <c r="A226" s="29" t="s">
        <v>41</v>
      </c>
      <c r="B226" s="23" t="s">
        <v>454</v>
      </c>
      <c r="C226" s="24" t="s">
        <v>455</v>
      </c>
      <c r="D226" s="22">
        <f t="shared" si="30"/>
        <v>2019</v>
      </c>
      <c r="E226" s="18" t="str">
        <f t="shared" si="31"/>
        <v>prev</v>
      </c>
      <c r="F226" s="51">
        <v>0</v>
      </c>
      <c r="G226" s="48">
        <f>F226</f>
        <v>0</v>
      </c>
    </row>
    <row r="227" spans="1:7" x14ac:dyDescent="0.3">
      <c r="A227" s="29"/>
      <c r="B227" s="23" t="s">
        <v>456</v>
      </c>
      <c r="C227" s="24" t="s">
        <v>457</v>
      </c>
      <c r="D227" s="22">
        <f t="shared" si="30"/>
        <v>2019</v>
      </c>
      <c r="E227" s="18" t="str">
        <f t="shared" si="31"/>
        <v>prev</v>
      </c>
      <c r="F227" s="51">
        <v>0</v>
      </c>
      <c r="G227" s="48">
        <f t="shared" ref="G227:G228" si="36">F227</f>
        <v>0</v>
      </c>
    </row>
    <row r="228" spans="1:7" x14ac:dyDescent="0.3">
      <c r="A228" s="29" t="s">
        <v>128</v>
      </c>
      <c r="B228" s="23" t="s">
        <v>458</v>
      </c>
      <c r="C228" s="24" t="s">
        <v>459</v>
      </c>
      <c r="D228" s="22">
        <f t="shared" si="30"/>
        <v>2019</v>
      </c>
      <c r="E228" s="18" t="str">
        <f t="shared" si="31"/>
        <v>prev</v>
      </c>
      <c r="F228" s="51">
        <v>0</v>
      </c>
      <c r="G228" s="48">
        <f t="shared" si="36"/>
        <v>0</v>
      </c>
    </row>
    <row r="229" spans="1:7" x14ac:dyDescent="0.3">
      <c r="A229" s="29"/>
      <c r="B229" s="23" t="s">
        <v>460</v>
      </c>
      <c r="C229" s="24" t="s">
        <v>461</v>
      </c>
      <c r="D229" s="22">
        <f t="shared" si="30"/>
        <v>2019</v>
      </c>
      <c r="E229" s="18" t="str">
        <f t="shared" si="31"/>
        <v>prev</v>
      </c>
      <c r="F229" s="50">
        <f>SUM(F230:F233)</f>
        <v>0</v>
      </c>
      <c r="G229" s="49">
        <f>SUM(G230:G233)</f>
        <v>0</v>
      </c>
    </row>
    <row r="230" spans="1:7" ht="26.4" x14ac:dyDescent="0.3">
      <c r="A230" s="29"/>
      <c r="B230" s="25" t="s">
        <v>462</v>
      </c>
      <c r="C230" s="26" t="s">
        <v>463</v>
      </c>
      <c r="D230" s="22">
        <f t="shared" si="30"/>
        <v>2019</v>
      </c>
      <c r="E230" s="18" t="str">
        <f t="shared" si="31"/>
        <v>prev</v>
      </c>
      <c r="F230" s="51">
        <v>0</v>
      </c>
      <c r="G230" s="48">
        <f>F230</f>
        <v>0</v>
      </c>
    </row>
    <row r="231" spans="1:7" ht="26.4" x14ac:dyDescent="0.3">
      <c r="A231" s="29"/>
      <c r="B231" s="25" t="s">
        <v>464</v>
      </c>
      <c r="C231" s="26" t="s">
        <v>465</v>
      </c>
      <c r="D231" s="22">
        <f t="shared" si="30"/>
        <v>2019</v>
      </c>
      <c r="E231" s="18" t="str">
        <f t="shared" si="31"/>
        <v>prev</v>
      </c>
      <c r="F231" s="51">
        <v>0</v>
      </c>
      <c r="G231" s="48">
        <f t="shared" ref="G231:G234" si="37">F231</f>
        <v>0</v>
      </c>
    </row>
    <row r="232" spans="1:7" ht="26.4" x14ac:dyDescent="0.3">
      <c r="A232" s="29"/>
      <c r="B232" s="25" t="s">
        <v>466</v>
      </c>
      <c r="C232" s="26" t="s">
        <v>467</v>
      </c>
      <c r="D232" s="22">
        <f t="shared" si="30"/>
        <v>2019</v>
      </c>
      <c r="E232" s="18" t="str">
        <f t="shared" si="31"/>
        <v>prev</v>
      </c>
      <c r="F232" s="51">
        <v>0</v>
      </c>
      <c r="G232" s="48">
        <f t="shared" si="37"/>
        <v>0</v>
      </c>
    </row>
    <row r="233" spans="1:7" ht="26.4" x14ac:dyDescent="0.3">
      <c r="A233" s="29"/>
      <c r="B233" s="25" t="s">
        <v>468</v>
      </c>
      <c r="C233" s="26" t="s">
        <v>469</v>
      </c>
      <c r="D233" s="22">
        <f t="shared" si="30"/>
        <v>2019</v>
      </c>
      <c r="E233" s="18" t="str">
        <f t="shared" si="31"/>
        <v>prev</v>
      </c>
      <c r="F233" s="51">
        <v>0</v>
      </c>
      <c r="G233" s="48">
        <f t="shared" si="37"/>
        <v>0</v>
      </c>
    </row>
    <row r="234" spans="1:7" ht="26.4" x14ac:dyDescent="0.3">
      <c r="A234" s="29"/>
      <c r="B234" s="23" t="s">
        <v>470</v>
      </c>
      <c r="C234" s="24" t="s">
        <v>471</v>
      </c>
      <c r="D234" s="22">
        <f t="shared" si="30"/>
        <v>2019</v>
      </c>
      <c r="E234" s="18" t="str">
        <f t="shared" si="31"/>
        <v>prev</v>
      </c>
      <c r="F234" s="51">
        <v>0</v>
      </c>
      <c r="G234" s="48">
        <f t="shared" si="37"/>
        <v>0</v>
      </c>
    </row>
    <row r="235" spans="1:7" ht="26.4" x14ac:dyDescent="0.3">
      <c r="A235" s="29"/>
      <c r="B235" s="20" t="s">
        <v>472</v>
      </c>
      <c r="C235" s="21" t="s">
        <v>473</v>
      </c>
      <c r="D235" s="22">
        <f t="shared" si="30"/>
        <v>2019</v>
      </c>
      <c r="E235" s="18" t="str">
        <f t="shared" si="31"/>
        <v>prev</v>
      </c>
      <c r="F235" s="50">
        <f>SUM(F236:F240)</f>
        <v>0</v>
      </c>
      <c r="G235" s="49">
        <f>SUM(G236:G240)</f>
        <v>0</v>
      </c>
    </row>
    <row r="236" spans="1:7" ht="26.4" x14ac:dyDescent="0.3">
      <c r="A236" s="29" t="s">
        <v>41</v>
      </c>
      <c r="B236" s="23" t="s">
        <v>474</v>
      </c>
      <c r="C236" s="24" t="s">
        <v>475</v>
      </c>
      <c r="D236" s="22">
        <f t="shared" si="30"/>
        <v>2019</v>
      </c>
      <c r="E236" s="18" t="str">
        <f t="shared" si="31"/>
        <v>prev</v>
      </c>
      <c r="F236" s="51">
        <v>0</v>
      </c>
      <c r="G236" s="48">
        <f>F236</f>
        <v>0</v>
      </c>
    </row>
    <row r="237" spans="1:7" x14ac:dyDescent="0.3">
      <c r="A237" s="14"/>
      <c r="B237" s="23" t="s">
        <v>476</v>
      </c>
      <c r="C237" s="24" t="s">
        <v>477</v>
      </c>
      <c r="D237" s="22">
        <f t="shared" si="30"/>
        <v>2019</v>
      </c>
      <c r="E237" s="18" t="str">
        <f t="shared" si="31"/>
        <v>prev</v>
      </c>
      <c r="F237" s="51">
        <v>0</v>
      </c>
      <c r="G237" s="48">
        <f t="shared" ref="G237:G240" si="38">F237</f>
        <v>0</v>
      </c>
    </row>
    <row r="238" spans="1:7" ht="26.4" x14ac:dyDescent="0.3">
      <c r="A238" s="14" t="s">
        <v>135</v>
      </c>
      <c r="B238" s="23" t="s">
        <v>478</v>
      </c>
      <c r="C238" s="24" t="s">
        <v>479</v>
      </c>
      <c r="D238" s="22">
        <f t="shared" si="30"/>
        <v>2019</v>
      </c>
      <c r="E238" s="18" t="str">
        <f t="shared" si="31"/>
        <v>prev</v>
      </c>
      <c r="F238" s="51">
        <v>0</v>
      </c>
      <c r="G238" s="48">
        <f t="shared" si="38"/>
        <v>0</v>
      </c>
    </row>
    <row r="239" spans="1:7" x14ac:dyDescent="0.3">
      <c r="A239" s="14"/>
      <c r="B239" s="23" t="s">
        <v>480</v>
      </c>
      <c r="C239" s="24" t="s">
        <v>481</v>
      </c>
      <c r="D239" s="22">
        <f t="shared" si="30"/>
        <v>2019</v>
      </c>
      <c r="E239" s="18" t="str">
        <f t="shared" si="31"/>
        <v>prev</v>
      </c>
      <c r="F239" s="51">
        <v>0</v>
      </c>
      <c r="G239" s="48">
        <f t="shared" si="38"/>
        <v>0</v>
      </c>
    </row>
    <row r="240" spans="1:7" x14ac:dyDescent="0.3">
      <c r="A240" s="33"/>
      <c r="B240" s="23" t="s">
        <v>482</v>
      </c>
      <c r="C240" s="24" t="s">
        <v>483</v>
      </c>
      <c r="D240" s="22">
        <f t="shared" si="30"/>
        <v>2019</v>
      </c>
      <c r="E240" s="18" t="str">
        <f t="shared" si="31"/>
        <v>prev</v>
      </c>
      <c r="F240" s="51">
        <v>0</v>
      </c>
      <c r="G240" s="48">
        <f t="shared" si="38"/>
        <v>0</v>
      </c>
    </row>
    <row r="241" spans="1:7" ht="26.4" x14ac:dyDescent="0.3">
      <c r="A241" s="14"/>
      <c r="B241" s="20" t="s">
        <v>484</v>
      </c>
      <c r="C241" s="21" t="s">
        <v>485</v>
      </c>
      <c r="D241" s="22">
        <f t="shared" si="30"/>
        <v>2019</v>
      </c>
      <c r="E241" s="18" t="str">
        <f t="shared" si="31"/>
        <v>prev</v>
      </c>
      <c r="F241" s="50">
        <f>SUM(F242:F247)</f>
        <v>0</v>
      </c>
      <c r="G241" s="49">
        <f>SUM(G242:G247)</f>
        <v>0</v>
      </c>
    </row>
    <row r="242" spans="1:7" ht="26.4" x14ac:dyDescent="0.3">
      <c r="A242" s="14" t="s">
        <v>41</v>
      </c>
      <c r="B242" s="23" t="s">
        <v>486</v>
      </c>
      <c r="C242" s="24" t="s">
        <v>487</v>
      </c>
      <c r="D242" s="22">
        <f t="shared" si="30"/>
        <v>2019</v>
      </c>
      <c r="E242" s="18" t="str">
        <f t="shared" si="31"/>
        <v>prev</v>
      </c>
      <c r="F242" s="51">
        <v>0</v>
      </c>
      <c r="G242" s="48">
        <f>F242</f>
        <v>0</v>
      </c>
    </row>
    <row r="243" spans="1:7" x14ac:dyDescent="0.3">
      <c r="A243" s="14"/>
      <c r="B243" s="23" t="s">
        <v>488</v>
      </c>
      <c r="C243" s="24" t="s">
        <v>489</v>
      </c>
      <c r="D243" s="22">
        <f t="shared" si="30"/>
        <v>2019</v>
      </c>
      <c r="E243" s="18" t="str">
        <f t="shared" si="31"/>
        <v>prev</v>
      </c>
      <c r="F243" s="51">
        <v>0</v>
      </c>
      <c r="G243" s="48">
        <f t="shared" ref="G243:G247" si="39">F243</f>
        <v>0</v>
      </c>
    </row>
    <row r="244" spans="1:7" x14ac:dyDescent="0.3">
      <c r="A244" s="14" t="s">
        <v>128</v>
      </c>
      <c r="B244" s="23" t="s">
        <v>490</v>
      </c>
      <c r="C244" s="24" t="s">
        <v>491</v>
      </c>
      <c r="D244" s="22">
        <f t="shared" si="30"/>
        <v>2019</v>
      </c>
      <c r="E244" s="18" t="str">
        <f t="shared" si="31"/>
        <v>prev</v>
      </c>
      <c r="F244" s="51">
        <v>0</v>
      </c>
      <c r="G244" s="48">
        <f t="shared" si="39"/>
        <v>0</v>
      </c>
    </row>
    <row r="245" spans="1:7" x14ac:dyDescent="0.3">
      <c r="A245" s="14"/>
      <c r="B245" s="23" t="s">
        <v>492</v>
      </c>
      <c r="C245" s="24" t="s">
        <v>493</v>
      </c>
      <c r="D245" s="22">
        <f t="shared" si="30"/>
        <v>2019</v>
      </c>
      <c r="E245" s="18" t="str">
        <f t="shared" si="31"/>
        <v>prev</v>
      </c>
      <c r="F245" s="51">
        <v>0</v>
      </c>
      <c r="G245" s="48">
        <f t="shared" si="39"/>
        <v>0</v>
      </c>
    </row>
    <row r="246" spans="1:7" x14ac:dyDescent="0.3">
      <c r="A246" s="33"/>
      <c r="B246" s="23" t="s">
        <v>494</v>
      </c>
      <c r="C246" s="24" t="s">
        <v>495</v>
      </c>
      <c r="D246" s="22">
        <f t="shared" si="30"/>
        <v>2019</v>
      </c>
      <c r="E246" s="18" t="str">
        <f t="shared" si="31"/>
        <v>prev</v>
      </c>
      <c r="F246" s="51">
        <v>0</v>
      </c>
      <c r="G246" s="48">
        <f t="shared" si="39"/>
        <v>0</v>
      </c>
    </row>
    <row r="247" spans="1:7" ht="26.4" x14ac:dyDescent="0.3">
      <c r="A247" s="14"/>
      <c r="B247" s="23" t="s">
        <v>496</v>
      </c>
      <c r="C247" s="24" t="s">
        <v>497</v>
      </c>
      <c r="D247" s="22">
        <f t="shared" si="30"/>
        <v>2019</v>
      </c>
      <c r="E247" s="18" t="str">
        <f t="shared" si="31"/>
        <v>prev</v>
      </c>
      <c r="F247" s="51">
        <v>0</v>
      </c>
      <c r="G247" s="48">
        <f t="shared" si="39"/>
        <v>0</v>
      </c>
    </row>
    <row r="248" spans="1:7" ht="26.4" x14ac:dyDescent="0.3">
      <c r="A248" s="14"/>
      <c r="B248" s="20" t="s">
        <v>498</v>
      </c>
      <c r="C248" s="21" t="s">
        <v>499</v>
      </c>
      <c r="D248" s="22">
        <f t="shared" si="30"/>
        <v>2019</v>
      </c>
      <c r="E248" s="18" t="str">
        <f t="shared" si="31"/>
        <v>prev</v>
      </c>
      <c r="F248" s="50">
        <f>SUM(F249:F253)</f>
        <v>0</v>
      </c>
      <c r="G248" s="49">
        <f>SUM(G249:G253)</f>
        <v>0</v>
      </c>
    </row>
    <row r="249" spans="1:7" ht="26.4" x14ac:dyDescent="0.3">
      <c r="A249" s="14" t="s">
        <v>41</v>
      </c>
      <c r="B249" s="23" t="s">
        <v>500</v>
      </c>
      <c r="C249" s="24" t="s">
        <v>501</v>
      </c>
      <c r="D249" s="22">
        <f t="shared" si="30"/>
        <v>2019</v>
      </c>
      <c r="E249" s="18" t="str">
        <f t="shared" si="31"/>
        <v>prev</v>
      </c>
      <c r="F249" s="51">
        <v>0</v>
      </c>
      <c r="G249" s="48">
        <f>F249</f>
        <v>0</v>
      </c>
    </row>
    <row r="250" spans="1:7" x14ac:dyDescent="0.3">
      <c r="A250" s="14"/>
      <c r="B250" s="23" t="s">
        <v>502</v>
      </c>
      <c r="C250" s="24" t="s">
        <v>503</v>
      </c>
      <c r="D250" s="22">
        <f t="shared" si="30"/>
        <v>2019</v>
      </c>
      <c r="E250" s="18" t="str">
        <f t="shared" si="31"/>
        <v>prev</v>
      </c>
      <c r="F250" s="51">
        <v>0</v>
      </c>
      <c r="G250" s="48">
        <f t="shared" ref="G250:G253" si="40">F250</f>
        <v>0</v>
      </c>
    </row>
    <row r="251" spans="1:7" x14ac:dyDescent="0.3">
      <c r="A251" s="14" t="s">
        <v>128</v>
      </c>
      <c r="B251" s="23" t="s">
        <v>504</v>
      </c>
      <c r="C251" s="24" t="s">
        <v>505</v>
      </c>
      <c r="D251" s="22">
        <f t="shared" si="30"/>
        <v>2019</v>
      </c>
      <c r="E251" s="18" t="str">
        <f t="shared" si="31"/>
        <v>prev</v>
      </c>
      <c r="F251" s="51">
        <v>0</v>
      </c>
      <c r="G251" s="48">
        <f t="shared" si="40"/>
        <v>0</v>
      </c>
    </row>
    <row r="252" spans="1:7" x14ac:dyDescent="0.3">
      <c r="A252" s="14"/>
      <c r="B252" s="23" t="s">
        <v>506</v>
      </c>
      <c r="C252" s="24" t="s">
        <v>507</v>
      </c>
      <c r="D252" s="22">
        <f t="shared" si="30"/>
        <v>2019</v>
      </c>
      <c r="E252" s="18" t="str">
        <f t="shared" si="31"/>
        <v>prev</v>
      </c>
      <c r="F252" s="51">
        <v>0</v>
      </c>
      <c r="G252" s="48">
        <f t="shared" si="40"/>
        <v>0</v>
      </c>
    </row>
    <row r="253" spans="1:7" ht="26.4" x14ac:dyDescent="0.3">
      <c r="A253" s="14"/>
      <c r="B253" s="23" t="s">
        <v>508</v>
      </c>
      <c r="C253" s="24" t="s">
        <v>509</v>
      </c>
      <c r="D253" s="22">
        <f t="shared" si="30"/>
        <v>2019</v>
      </c>
      <c r="E253" s="18" t="str">
        <f t="shared" si="31"/>
        <v>prev</v>
      </c>
      <c r="F253" s="51">
        <v>0</v>
      </c>
      <c r="G253" s="48">
        <f t="shared" si="40"/>
        <v>0</v>
      </c>
    </row>
    <row r="254" spans="1:7" ht="26.4" x14ac:dyDescent="0.3">
      <c r="A254" s="14"/>
      <c r="B254" s="20" t="s">
        <v>510</v>
      </c>
      <c r="C254" s="21" t="s">
        <v>511</v>
      </c>
      <c r="D254" s="22">
        <f t="shared" si="30"/>
        <v>2019</v>
      </c>
      <c r="E254" s="18" t="str">
        <f t="shared" si="31"/>
        <v>prev</v>
      </c>
      <c r="F254" s="50">
        <f>SUM(F255:F258)</f>
        <v>214169</v>
      </c>
      <c r="G254" s="49">
        <f>SUM(G255:G258)</f>
        <v>214169</v>
      </c>
    </row>
    <row r="255" spans="1:7" ht="26.4" x14ac:dyDescent="0.3">
      <c r="A255" s="14" t="s">
        <v>41</v>
      </c>
      <c r="B255" s="23" t="s">
        <v>512</v>
      </c>
      <c r="C255" s="24" t="s">
        <v>513</v>
      </c>
      <c r="D255" s="22">
        <f t="shared" si="30"/>
        <v>2019</v>
      </c>
      <c r="E255" s="18" t="str">
        <f t="shared" si="31"/>
        <v>prev</v>
      </c>
      <c r="F255" s="51">
        <v>0</v>
      </c>
      <c r="G255" s="48">
        <f>F255</f>
        <v>0</v>
      </c>
    </row>
    <row r="256" spans="1:7" x14ac:dyDescent="0.3">
      <c r="A256" s="14"/>
      <c r="B256" s="23" t="s">
        <v>514</v>
      </c>
      <c r="C256" s="24" t="s">
        <v>515</v>
      </c>
      <c r="D256" s="22">
        <f t="shared" si="30"/>
        <v>2019</v>
      </c>
      <c r="E256" s="18" t="str">
        <f t="shared" si="31"/>
        <v>prev</v>
      </c>
      <c r="F256" s="51">
        <v>0</v>
      </c>
      <c r="G256" s="48">
        <f t="shared" ref="G256:G258" si="41">F256</f>
        <v>0</v>
      </c>
    </row>
    <row r="257" spans="1:7" x14ac:dyDescent="0.3">
      <c r="A257" s="14" t="s">
        <v>128</v>
      </c>
      <c r="B257" s="23" t="s">
        <v>516</v>
      </c>
      <c r="C257" s="24" t="s">
        <v>517</v>
      </c>
      <c r="D257" s="22">
        <f t="shared" si="30"/>
        <v>2019</v>
      </c>
      <c r="E257" s="18" t="str">
        <f t="shared" si="31"/>
        <v>prev</v>
      </c>
      <c r="F257" s="51">
        <v>0</v>
      </c>
      <c r="G257" s="48">
        <f t="shared" si="41"/>
        <v>0</v>
      </c>
    </row>
    <row r="258" spans="1:7" x14ac:dyDescent="0.3">
      <c r="A258" s="14"/>
      <c r="B258" s="23" t="s">
        <v>518</v>
      </c>
      <c r="C258" s="24" t="s">
        <v>519</v>
      </c>
      <c r="D258" s="22">
        <f t="shared" si="30"/>
        <v>2019</v>
      </c>
      <c r="E258" s="18" t="str">
        <f t="shared" si="31"/>
        <v>prev</v>
      </c>
      <c r="F258" s="51">
        <v>214169</v>
      </c>
      <c r="G258" s="48">
        <f t="shared" si="41"/>
        <v>214169</v>
      </c>
    </row>
    <row r="259" spans="1:7" ht="26.4" x14ac:dyDescent="0.3">
      <c r="A259" s="14"/>
      <c r="B259" s="20" t="s">
        <v>520</v>
      </c>
      <c r="C259" s="21" t="s">
        <v>521</v>
      </c>
      <c r="D259" s="22">
        <f t="shared" si="30"/>
        <v>2019</v>
      </c>
      <c r="E259" s="18" t="str">
        <f t="shared" si="31"/>
        <v>prev</v>
      </c>
      <c r="F259" s="50">
        <f>+F260+F263+F265+F266+F267+F264</f>
        <v>0</v>
      </c>
      <c r="G259" s="49">
        <f>+G260+G263+G265+G266+G267+G264</f>
        <v>0</v>
      </c>
    </row>
    <row r="260" spans="1:7" ht="26.4" x14ac:dyDescent="0.3">
      <c r="A260" s="14" t="s">
        <v>41</v>
      </c>
      <c r="B260" s="23" t="s">
        <v>522</v>
      </c>
      <c r="C260" s="24" t="s">
        <v>523</v>
      </c>
      <c r="D260" s="22">
        <f t="shared" si="30"/>
        <v>2019</v>
      </c>
      <c r="E260" s="18" t="str">
        <f t="shared" si="31"/>
        <v>prev</v>
      </c>
      <c r="F260" s="50">
        <f>+F261+F262</f>
        <v>0</v>
      </c>
      <c r="G260" s="49">
        <f>+G261+G262</f>
        <v>0</v>
      </c>
    </row>
    <row r="261" spans="1:7" x14ac:dyDescent="0.3">
      <c r="A261" s="29" t="s">
        <v>41</v>
      </c>
      <c r="B261" s="25" t="s">
        <v>524</v>
      </c>
      <c r="C261" s="26" t="s">
        <v>525</v>
      </c>
      <c r="D261" s="22">
        <f t="shared" si="30"/>
        <v>2019</v>
      </c>
      <c r="E261" s="18" t="str">
        <f t="shared" si="31"/>
        <v>prev</v>
      </c>
      <c r="F261" s="51">
        <v>0</v>
      </c>
      <c r="G261" s="48">
        <f>F261</f>
        <v>0</v>
      </c>
    </row>
    <row r="262" spans="1:7" ht="26.4" x14ac:dyDescent="0.3">
      <c r="A262" s="29" t="s">
        <v>41</v>
      </c>
      <c r="B262" s="25" t="s">
        <v>526</v>
      </c>
      <c r="C262" s="26" t="s">
        <v>527</v>
      </c>
      <c r="D262" s="22">
        <f t="shared" ref="D262:D325" si="42">D261</f>
        <v>2019</v>
      </c>
      <c r="E262" s="18" t="str">
        <f t="shared" ref="E262:E325" si="43">+E261</f>
        <v>prev</v>
      </c>
      <c r="F262" s="51">
        <v>0</v>
      </c>
      <c r="G262" s="48">
        <f t="shared" ref="G262:G267" si="44">F262</f>
        <v>0</v>
      </c>
    </row>
    <row r="263" spans="1:7" ht="26.4" x14ac:dyDescent="0.3">
      <c r="A263" s="14"/>
      <c r="B263" s="23" t="s">
        <v>528</v>
      </c>
      <c r="C263" s="24" t="s">
        <v>529</v>
      </c>
      <c r="D263" s="22">
        <f t="shared" si="42"/>
        <v>2019</v>
      </c>
      <c r="E263" s="18" t="str">
        <f t="shared" si="43"/>
        <v>prev</v>
      </c>
      <c r="F263" s="51">
        <v>0</v>
      </c>
      <c r="G263" s="48">
        <f t="shared" si="44"/>
        <v>0</v>
      </c>
    </row>
    <row r="264" spans="1:7" ht="39.6" x14ac:dyDescent="0.3">
      <c r="A264" s="14" t="s">
        <v>128</v>
      </c>
      <c r="B264" s="23" t="s">
        <v>530</v>
      </c>
      <c r="C264" s="24" t="s">
        <v>531</v>
      </c>
      <c r="D264" s="22">
        <f t="shared" si="42"/>
        <v>2019</v>
      </c>
      <c r="E264" s="18" t="str">
        <f t="shared" si="43"/>
        <v>prev</v>
      </c>
      <c r="F264" s="51">
        <v>0</v>
      </c>
      <c r="G264" s="48">
        <f t="shared" si="44"/>
        <v>0</v>
      </c>
    </row>
    <row r="265" spans="1:7" ht="26.4" x14ac:dyDescent="0.3">
      <c r="A265" s="14" t="s">
        <v>135</v>
      </c>
      <c r="B265" s="23" t="s">
        <v>532</v>
      </c>
      <c r="C265" s="24" t="s">
        <v>533</v>
      </c>
      <c r="D265" s="22">
        <f t="shared" si="42"/>
        <v>2019</v>
      </c>
      <c r="E265" s="18" t="str">
        <f t="shared" si="43"/>
        <v>prev</v>
      </c>
      <c r="F265" s="51">
        <v>0</v>
      </c>
      <c r="G265" s="48">
        <f t="shared" si="44"/>
        <v>0</v>
      </c>
    </row>
    <row r="266" spans="1:7" x14ac:dyDescent="0.3">
      <c r="A266" s="14"/>
      <c r="B266" s="23" t="s">
        <v>534</v>
      </c>
      <c r="C266" s="24" t="s">
        <v>535</v>
      </c>
      <c r="D266" s="22">
        <f t="shared" si="42"/>
        <v>2019</v>
      </c>
      <c r="E266" s="18" t="str">
        <f t="shared" si="43"/>
        <v>prev</v>
      </c>
      <c r="F266" s="51">
        <v>0</v>
      </c>
      <c r="G266" s="48">
        <f t="shared" si="44"/>
        <v>0</v>
      </c>
    </row>
    <row r="267" spans="1:7" x14ac:dyDescent="0.3">
      <c r="A267" s="14"/>
      <c r="B267" s="23" t="s">
        <v>536</v>
      </c>
      <c r="C267" s="24" t="s">
        <v>537</v>
      </c>
      <c r="D267" s="22">
        <f t="shared" si="42"/>
        <v>2019</v>
      </c>
      <c r="E267" s="18" t="str">
        <f t="shared" si="43"/>
        <v>prev</v>
      </c>
      <c r="F267" s="51">
        <v>0</v>
      </c>
      <c r="G267" s="48">
        <f t="shared" si="44"/>
        <v>0</v>
      </c>
    </row>
    <row r="268" spans="1:7" ht="26.4" x14ac:dyDescent="0.3">
      <c r="A268" s="33"/>
      <c r="B268" s="20" t="s">
        <v>538</v>
      </c>
      <c r="C268" s="21" t="s">
        <v>539</v>
      </c>
      <c r="D268" s="22">
        <f t="shared" si="42"/>
        <v>2019</v>
      </c>
      <c r="E268" s="18" t="str">
        <f t="shared" si="43"/>
        <v>prev</v>
      </c>
      <c r="F268" s="50">
        <f>SUM(F269:F275)</f>
        <v>3008826</v>
      </c>
      <c r="G268" s="49">
        <f>SUM(G269:G275)</f>
        <v>3008826</v>
      </c>
    </row>
    <row r="269" spans="1:7" ht="26.4" x14ac:dyDescent="0.3">
      <c r="A269" s="14"/>
      <c r="B269" s="23" t="s">
        <v>540</v>
      </c>
      <c r="C269" s="24" t="s">
        <v>541</v>
      </c>
      <c r="D269" s="22">
        <f t="shared" si="42"/>
        <v>2019</v>
      </c>
      <c r="E269" s="18" t="str">
        <f t="shared" si="43"/>
        <v>prev</v>
      </c>
      <c r="F269" s="51">
        <v>808098</v>
      </c>
      <c r="G269" s="48">
        <f>F269</f>
        <v>808098</v>
      </c>
    </row>
    <row r="270" spans="1:7" ht="26.4" x14ac:dyDescent="0.3">
      <c r="A270" s="14"/>
      <c r="B270" s="23" t="s">
        <v>542</v>
      </c>
      <c r="C270" s="24" t="s">
        <v>543</v>
      </c>
      <c r="D270" s="22">
        <f t="shared" si="42"/>
        <v>2019</v>
      </c>
      <c r="E270" s="18" t="str">
        <f t="shared" si="43"/>
        <v>prev</v>
      </c>
      <c r="F270" s="51">
        <v>1876848</v>
      </c>
      <c r="G270" s="48">
        <f t="shared" ref="G270:G275" si="45">F270</f>
        <v>1876848</v>
      </c>
    </row>
    <row r="271" spans="1:7" ht="26.4" x14ac:dyDescent="0.3">
      <c r="A271" s="14"/>
      <c r="B271" s="23" t="s">
        <v>544</v>
      </c>
      <c r="C271" s="24" t="s">
        <v>545</v>
      </c>
      <c r="D271" s="22">
        <f t="shared" si="42"/>
        <v>2019</v>
      </c>
      <c r="E271" s="18" t="str">
        <f t="shared" si="43"/>
        <v>prev</v>
      </c>
      <c r="F271" s="51">
        <v>0</v>
      </c>
      <c r="G271" s="48">
        <f t="shared" si="45"/>
        <v>0</v>
      </c>
    </row>
    <row r="272" spans="1:7" ht="39.6" x14ac:dyDescent="0.3">
      <c r="A272" s="14"/>
      <c r="B272" s="23" t="s">
        <v>546</v>
      </c>
      <c r="C272" s="24" t="s">
        <v>547</v>
      </c>
      <c r="D272" s="22">
        <f t="shared" si="42"/>
        <v>2019</v>
      </c>
      <c r="E272" s="18" t="str">
        <f t="shared" si="43"/>
        <v>prev</v>
      </c>
      <c r="F272" s="51">
        <v>114057</v>
      </c>
      <c r="G272" s="48">
        <f t="shared" si="45"/>
        <v>114057</v>
      </c>
    </row>
    <row r="273" spans="1:7" ht="52.8" x14ac:dyDescent="0.3">
      <c r="A273" s="14" t="s">
        <v>41</v>
      </c>
      <c r="B273" s="23" t="s">
        <v>548</v>
      </c>
      <c r="C273" s="24" t="s">
        <v>549</v>
      </c>
      <c r="D273" s="22">
        <f t="shared" si="42"/>
        <v>2019</v>
      </c>
      <c r="E273" s="18" t="str">
        <f t="shared" si="43"/>
        <v>prev</v>
      </c>
      <c r="F273" s="51">
        <v>0</v>
      </c>
      <c r="G273" s="48">
        <f t="shared" si="45"/>
        <v>0</v>
      </c>
    </row>
    <row r="274" spans="1:7" ht="26.4" x14ac:dyDescent="0.3">
      <c r="A274" s="14"/>
      <c r="B274" s="23" t="s">
        <v>550</v>
      </c>
      <c r="C274" s="24" t="s">
        <v>551</v>
      </c>
      <c r="D274" s="22">
        <f t="shared" si="42"/>
        <v>2019</v>
      </c>
      <c r="E274" s="18" t="str">
        <f t="shared" si="43"/>
        <v>prev</v>
      </c>
      <c r="F274" s="51">
        <v>209823</v>
      </c>
      <c r="G274" s="48">
        <f t="shared" si="45"/>
        <v>209823</v>
      </c>
    </row>
    <row r="275" spans="1:7" ht="39.6" x14ac:dyDescent="0.3">
      <c r="A275" s="14" t="s">
        <v>41</v>
      </c>
      <c r="B275" s="23" t="s">
        <v>552</v>
      </c>
      <c r="C275" s="24" t="s">
        <v>553</v>
      </c>
      <c r="D275" s="22">
        <f t="shared" si="42"/>
        <v>2019</v>
      </c>
      <c r="E275" s="18" t="str">
        <f t="shared" si="43"/>
        <v>prev</v>
      </c>
      <c r="F275" s="51">
        <v>0</v>
      </c>
      <c r="G275" s="48">
        <f t="shared" si="45"/>
        <v>0</v>
      </c>
    </row>
    <row r="276" spans="1:7" x14ac:dyDescent="0.3">
      <c r="A276" s="14"/>
      <c r="B276" s="20" t="s">
        <v>554</v>
      </c>
      <c r="C276" s="21" t="s">
        <v>555</v>
      </c>
      <c r="D276" s="22">
        <f t="shared" si="42"/>
        <v>2019</v>
      </c>
      <c r="E276" s="18" t="str">
        <f t="shared" si="43"/>
        <v>prev</v>
      </c>
      <c r="F276" s="50">
        <f>SUM(F277:F283)</f>
        <v>2498700</v>
      </c>
      <c r="G276" s="49">
        <f>SUM(G277:G283)</f>
        <v>2498700</v>
      </c>
    </row>
    <row r="277" spans="1:7" x14ac:dyDescent="0.3">
      <c r="A277" s="33"/>
      <c r="B277" s="23" t="s">
        <v>556</v>
      </c>
      <c r="C277" s="24" t="s">
        <v>557</v>
      </c>
      <c r="D277" s="22">
        <f t="shared" si="42"/>
        <v>2019</v>
      </c>
      <c r="E277" s="18" t="str">
        <f t="shared" si="43"/>
        <v>prev</v>
      </c>
      <c r="F277" s="51">
        <v>0</v>
      </c>
      <c r="G277" s="48">
        <f>F277</f>
        <v>0</v>
      </c>
    </row>
    <row r="278" spans="1:7" x14ac:dyDescent="0.3">
      <c r="A278" s="33"/>
      <c r="B278" s="23" t="s">
        <v>558</v>
      </c>
      <c r="C278" s="24" t="s">
        <v>559</v>
      </c>
      <c r="D278" s="22">
        <f t="shared" si="42"/>
        <v>2019</v>
      </c>
      <c r="E278" s="18" t="str">
        <f t="shared" si="43"/>
        <v>prev</v>
      </c>
      <c r="F278" s="51">
        <v>0</v>
      </c>
      <c r="G278" s="48">
        <f t="shared" ref="G278:G283" si="46">F278</f>
        <v>0</v>
      </c>
    </row>
    <row r="279" spans="1:7" ht="26.4" x14ac:dyDescent="0.3">
      <c r="A279" s="14"/>
      <c r="B279" s="23" t="s">
        <v>560</v>
      </c>
      <c r="C279" s="24" t="s">
        <v>561</v>
      </c>
      <c r="D279" s="22">
        <f t="shared" si="42"/>
        <v>2019</v>
      </c>
      <c r="E279" s="18" t="str">
        <f t="shared" si="43"/>
        <v>prev</v>
      </c>
      <c r="F279" s="51">
        <v>0</v>
      </c>
      <c r="G279" s="48">
        <f t="shared" si="46"/>
        <v>0</v>
      </c>
    </row>
    <row r="280" spans="1:7" x14ac:dyDescent="0.3">
      <c r="A280" s="33"/>
      <c r="B280" s="23" t="s">
        <v>562</v>
      </c>
      <c r="C280" s="24" t="s">
        <v>563</v>
      </c>
      <c r="D280" s="22">
        <f t="shared" si="42"/>
        <v>2019</v>
      </c>
      <c r="E280" s="18" t="str">
        <f t="shared" si="43"/>
        <v>prev</v>
      </c>
      <c r="F280" s="51">
        <v>0</v>
      </c>
      <c r="G280" s="48">
        <f t="shared" si="46"/>
        <v>0</v>
      </c>
    </row>
    <row r="281" spans="1:7" x14ac:dyDescent="0.3">
      <c r="A281" s="33"/>
      <c r="B281" s="23" t="s">
        <v>564</v>
      </c>
      <c r="C281" s="24" t="s">
        <v>565</v>
      </c>
      <c r="D281" s="22">
        <f t="shared" si="42"/>
        <v>2019</v>
      </c>
      <c r="E281" s="18" t="str">
        <f t="shared" si="43"/>
        <v>prev</v>
      </c>
      <c r="F281" s="51">
        <v>0</v>
      </c>
      <c r="G281" s="48">
        <f t="shared" si="46"/>
        <v>0</v>
      </c>
    </row>
    <row r="282" spans="1:7" ht="26.4" x14ac:dyDescent="0.3">
      <c r="A282" s="33" t="s">
        <v>41</v>
      </c>
      <c r="B282" s="23" t="s">
        <v>566</v>
      </c>
      <c r="C282" s="24" t="s">
        <v>567</v>
      </c>
      <c r="D282" s="22">
        <f t="shared" si="42"/>
        <v>2019</v>
      </c>
      <c r="E282" s="18" t="str">
        <f t="shared" si="43"/>
        <v>prev</v>
      </c>
      <c r="F282" s="51">
        <v>2498700</v>
      </c>
      <c r="G282" s="48">
        <f t="shared" si="46"/>
        <v>2498700</v>
      </c>
    </row>
    <row r="283" spans="1:7" x14ac:dyDescent="0.3">
      <c r="A283" s="14" t="s">
        <v>41</v>
      </c>
      <c r="B283" s="23" t="s">
        <v>568</v>
      </c>
      <c r="C283" s="24" t="s">
        <v>569</v>
      </c>
      <c r="D283" s="22">
        <f t="shared" si="42"/>
        <v>2019</v>
      </c>
      <c r="E283" s="18" t="str">
        <f t="shared" si="43"/>
        <v>prev</v>
      </c>
      <c r="F283" s="51">
        <v>0</v>
      </c>
      <c r="G283" s="48">
        <f t="shared" si="46"/>
        <v>0</v>
      </c>
    </row>
    <row r="284" spans="1:7" ht="26.4" x14ac:dyDescent="0.3">
      <c r="A284" s="14"/>
      <c r="B284" s="20" t="s">
        <v>570</v>
      </c>
      <c r="C284" s="21" t="s">
        <v>571</v>
      </c>
      <c r="D284" s="22">
        <f t="shared" si="42"/>
        <v>2019</v>
      </c>
      <c r="E284" s="18" t="str">
        <f t="shared" si="43"/>
        <v>prev</v>
      </c>
      <c r="F284" s="50">
        <f>SUM(F285:F287,F294)</f>
        <v>1051328</v>
      </c>
      <c r="G284" s="49">
        <f>SUM(G285:G287,G294)</f>
        <v>1051328</v>
      </c>
    </row>
    <row r="285" spans="1:7" ht="26.4" x14ac:dyDescent="0.3">
      <c r="A285" s="29" t="s">
        <v>41</v>
      </c>
      <c r="B285" s="23" t="s">
        <v>572</v>
      </c>
      <c r="C285" s="24" t="s">
        <v>573</v>
      </c>
      <c r="D285" s="22">
        <f t="shared" si="42"/>
        <v>2019</v>
      </c>
      <c r="E285" s="18" t="str">
        <f t="shared" si="43"/>
        <v>prev</v>
      </c>
      <c r="F285" s="51">
        <v>0</v>
      </c>
      <c r="G285" s="48">
        <f>F285</f>
        <v>0</v>
      </c>
    </row>
    <row r="286" spans="1:7" ht="26.4" x14ac:dyDescent="0.3">
      <c r="A286" s="29"/>
      <c r="B286" s="23" t="s">
        <v>574</v>
      </c>
      <c r="C286" s="24" t="s">
        <v>575</v>
      </c>
      <c r="D286" s="22">
        <f t="shared" si="42"/>
        <v>2019</v>
      </c>
      <c r="E286" s="18" t="str">
        <f t="shared" si="43"/>
        <v>prev</v>
      </c>
      <c r="F286" s="51">
        <v>0</v>
      </c>
      <c r="G286" s="48">
        <f>F286</f>
        <v>0</v>
      </c>
    </row>
    <row r="287" spans="1:7" ht="26.4" x14ac:dyDescent="0.3">
      <c r="A287" s="29"/>
      <c r="B287" s="23" t="s">
        <v>576</v>
      </c>
      <c r="C287" s="24" t="s">
        <v>577</v>
      </c>
      <c r="D287" s="22">
        <f t="shared" si="42"/>
        <v>2019</v>
      </c>
      <c r="E287" s="18" t="str">
        <f t="shared" si="43"/>
        <v>prev</v>
      </c>
      <c r="F287" s="50">
        <f>SUM(F288:F293)</f>
        <v>1051328</v>
      </c>
      <c r="G287" s="49">
        <f>SUM(G288:G293)</f>
        <v>1051328</v>
      </c>
    </row>
    <row r="288" spans="1:7" ht="26.4" x14ac:dyDescent="0.3">
      <c r="A288" s="29"/>
      <c r="B288" s="25" t="s">
        <v>578</v>
      </c>
      <c r="C288" s="26" t="s">
        <v>579</v>
      </c>
      <c r="D288" s="22">
        <f t="shared" si="42"/>
        <v>2019</v>
      </c>
      <c r="E288" s="18" t="str">
        <f t="shared" si="43"/>
        <v>prev</v>
      </c>
      <c r="F288" s="51">
        <v>0</v>
      </c>
      <c r="G288" s="48">
        <f>F288</f>
        <v>0</v>
      </c>
    </row>
    <row r="289" spans="1:7" ht="26.4" x14ac:dyDescent="0.3">
      <c r="A289" s="29"/>
      <c r="B289" s="25" t="s">
        <v>580</v>
      </c>
      <c r="C289" s="26" t="s">
        <v>581</v>
      </c>
      <c r="D289" s="22">
        <f t="shared" si="42"/>
        <v>2019</v>
      </c>
      <c r="E289" s="18" t="str">
        <f t="shared" si="43"/>
        <v>prev</v>
      </c>
      <c r="F289" s="51">
        <v>0</v>
      </c>
      <c r="G289" s="48">
        <f t="shared" ref="G289:G293" si="47">F289</f>
        <v>0</v>
      </c>
    </row>
    <row r="290" spans="1:7" ht="26.4" x14ac:dyDescent="0.3">
      <c r="A290" s="29"/>
      <c r="B290" s="25" t="s">
        <v>582</v>
      </c>
      <c r="C290" s="26" t="s">
        <v>583</v>
      </c>
      <c r="D290" s="22">
        <f t="shared" si="42"/>
        <v>2019</v>
      </c>
      <c r="E290" s="18" t="str">
        <f t="shared" si="43"/>
        <v>prev</v>
      </c>
      <c r="F290" s="51">
        <v>0</v>
      </c>
      <c r="G290" s="48">
        <f t="shared" si="47"/>
        <v>0</v>
      </c>
    </row>
    <row r="291" spans="1:7" ht="26.4" x14ac:dyDescent="0.3">
      <c r="A291" s="29"/>
      <c r="B291" s="25" t="s">
        <v>584</v>
      </c>
      <c r="C291" s="26" t="s">
        <v>585</v>
      </c>
      <c r="D291" s="22">
        <f t="shared" si="42"/>
        <v>2019</v>
      </c>
      <c r="E291" s="18" t="str">
        <f t="shared" si="43"/>
        <v>prev</v>
      </c>
      <c r="F291" s="51">
        <v>770480</v>
      </c>
      <c r="G291" s="48">
        <f t="shared" si="47"/>
        <v>770480</v>
      </c>
    </row>
    <row r="292" spans="1:7" x14ac:dyDescent="0.3">
      <c r="A292" s="29"/>
      <c r="B292" s="25" t="s">
        <v>586</v>
      </c>
      <c r="C292" s="26" t="s">
        <v>587</v>
      </c>
      <c r="D292" s="22">
        <f t="shared" si="42"/>
        <v>2019</v>
      </c>
      <c r="E292" s="18" t="str">
        <f t="shared" si="43"/>
        <v>prev</v>
      </c>
      <c r="F292" s="51">
        <v>0</v>
      </c>
      <c r="G292" s="48">
        <f t="shared" si="47"/>
        <v>0</v>
      </c>
    </row>
    <row r="293" spans="1:7" ht="26.4" x14ac:dyDescent="0.3">
      <c r="A293" s="29"/>
      <c r="B293" s="25" t="s">
        <v>588</v>
      </c>
      <c r="C293" s="26" t="s">
        <v>589</v>
      </c>
      <c r="D293" s="22">
        <f t="shared" si="42"/>
        <v>2019</v>
      </c>
      <c r="E293" s="18" t="str">
        <f t="shared" si="43"/>
        <v>prev</v>
      </c>
      <c r="F293" s="51">
        <v>280848</v>
      </c>
      <c r="G293" s="48">
        <f t="shared" si="47"/>
        <v>280848</v>
      </c>
    </row>
    <row r="294" spans="1:7" ht="26.4" x14ac:dyDescent="0.3">
      <c r="A294" s="29"/>
      <c r="B294" s="23" t="s">
        <v>590</v>
      </c>
      <c r="C294" s="24" t="s">
        <v>591</v>
      </c>
      <c r="D294" s="22">
        <f t="shared" si="42"/>
        <v>2019</v>
      </c>
      <c r="E294" s="18" t="str">
        <f t="shared" si="43"/>
        <v>prev</v>
      </c>
      <c r="F294" s="50">
        <f>SUM(F295:F297)</f>
        <v>0</v>
      </c>
      <c r="G294" s="49">
        <f>SUM(G295:G297)</f>
        <v>0</v>
      </c>
    </row>
    <row r="295" spans="1:7" ht="26.4" x14ac:dyDescent="0.3">
      <c r="A295" s="29" t="s">
        <v>41</v>
      </c>
      <c r="B295" s="25" t="s">
        <v>592</v>
      </c>
      <c r="C295" s="26" t="s">
        <v>593</v>
      </c>
      <c r="D295" s="22">
        <f t="shared" si="42"/>
        <v>2019</v>
      </c>
      <c r="E295" s="18" t="str">
        <f t="shared" si="43"/>
        <v>prev</v>
      </c>
      <c r="F295" s="51">
        <v>0</v>
      </c>
      <c r="G295" s="48">
        <f>F295</f>
        <v>0</v>
      </c>
    </row>
    <row r="296" spans="1:7" ht="26.4" x14ac:dyDescent="0.3">
      <c r="A296" s="29"/>
      <c r="B296" s="25" t="s">
        <v>594</v>
      </c>
      <c r="C296" s="26" t="s">
        <v>595</v>
      </c>
      <c r="D296" s="22">
        <f t="shared" si="42"/>
        <v>2019</v>
      </c>
      <c r="E296" s="18" t="str">
        <f t="shared" si="43"/>
        <v>prev</v>
      </c>
      <c r="F296" s="51">
        <v>0</v>
      </c>
      <c r="G296" s="48">
        <f t="shared" ref="G296:G297" si="48">F296</f>
        <v>0</v>
      </c>
    </row>
    <row r="297" spans="1:7" ht="26.4" x14ac:dyDescent="0.3">
      <c r="A297" s="29" t="s">
        <v>135</v>
      </c>
      <c r="B297" s="25" t="s">
        <v>596</v>
      </c>
      <c r="C297" s="26" t="s">
        <v>597</v>
      </c>
      <c r="D297" s="22">
        <f t="shared" si="42"/>
        <v>2019</v>
      </c>
      <c r="E297" s="18" t="str">
        <f t="shared" si="43"/>
        <v>prev</v>
      </c>
      <c r="F297" s="51">
        <v>0</v>
      </c>
      <c r="G297" s="48">
        <f t="shared" si="48"/>
        <v>0</v>
      </c>
    </row>
    <row r="298" spans="1:7" ht="26.4" x14ac:dyDescent="0.3">
      <c r="A298" s="29"/>
      <c r="B298" s="20" t="s">
        <v>598</v>
      </c>
      <c r="C298" s="21" t="s">
        <v>599</v>
      </c>
      <c r="D298" s="22">
        <f t="shared" si="42"/>
        <v>2019</v>
      </c>
      <c r="E298" s="18" t="str">
        <f t="shared" si="43"/>
        <v>prev</v>
      </c>
      <c r="F298" s="50">
        <f>SUM(F299:F305)</f>
        <v>5304035</v>
      </c>
      <c r="G298" s="49">
        <f>SUM(G299:G305)</f>
        <v>5304035</v>
      </c>
    </row>
    <row r="299" spans="1:7" ht="39.6" x14ac:dyDescent="0.3">
      <c r="A299" s="35" t="s">
        <v>41</v>
      </c>
      <c r="B299" s="23" t="s">
        <v>600</v>
      </c>
      <c r="C299" s="24" t="s">
        <v>601</v>
      </c>
      <c r="D299" s="22">
        <f t="shared" si="42"/>
        <v>2019</v>
      </c>
      <c r="E299" s="18" t="str">
        <f t="shared" si="43"/>
        <v>prev</v>
      </c>
      <c r="F299" s="51">
        <v>536644</v>
      </c>
      <c r="G299" s="48">
        <f>F299</f>
        <v>536644</v>
      </c>
    </row>
    <row r="300" spans="1:7" ht="26.4" x14ac:dyDescent="0.3">
      <c r="A300" s="29"/>
      <c r="B300" s="23" t="s">
        <v>602</v>
      </c>
      <c r="C300" s="24" t="s">
        <v>603</v>
      </c>
      <c r="D300" s="22">
        <f t="shared" si="42"/>
        <v>2019</v>
      </c>
      <c r="E300" s="18" t="str">
        <f t="shared" si="43"/>
        <v>prev</v>
      </c>
      <c r="F300" s="51">
        <v>1186157</v>
      </c>
      <c r="G300" s="48">
        <f t="shared" ref="G300:G306" si="49">F300</f>
        <v>1186157</v>
      </c>
    </row>
    <row r="301" spans="1:7" ht="26.4" x14ac:dyDescent="0.3">
      <c r="A301" s="29" t="s">
        <v>135</v>
      </c>
      <c r="B301" s="23" t="s">
        <v>604</v>
      </c>
      <c r="C301" s="24" t="s">
        <v>605</v>
      </c>
      <c r="D301" s="22">
        <f t="shared" si="42"/>
        <v>2019</v>
      </c>
      <c r="E301" s="18" t="str">
        <f t="shared" si="43"/>
        <v>prev</v>
      </c>
      <c r="F301" s="51">
        <v>2473</v>
      </c>
      <c r="G301" s="48">
        <f t="shared" si="49"/>
        <v>2473</v>
      </c>
    </row>
    <row r="302" spans="1:7" x14ac:dyDescent="0.3">
      <c r="A302" s="35"/>
      <c r="B302" s="23" t="s">
        <v>606</v>
      </c>
      <c r="C302" s="24" t="s">
        <v>607</v>
      </c>
      <c r="D302" s="22">
        <f t="shared" si="42"/>
        <v>2019</v>
      </c>
      <c r="E302" s="18" t="str">
        <f t="shared" si="43"/>
        <v>prev</v>
      </c>
      <c r="F302" s="51">
        <v>3578761</v>
      </c>
      <c r="G302" s="48">
        <f t="shared" si="49"/>
        <v>3578761</v>
      </c>
    </row>
    <row r="303" spans="1:7" ht="26.4" x14ac:dyDescent="0.3">
      <c r="A303" s="33"/>
      <c r="B303" s="23" t="s">
        <v>608</v>
      </c>
      <c r="C303" s="24" t="s">
        <v>609</v>
      </c>
      <c r="D303" s="22">
        <f t="shared" si="42"/>
        <v>2019</v>
      </c>
      <c r="E303" s="18" t="str">
        <f t="shared" si="43"/>
        <v>prev</v>
      </c>
      <c r="F303" s="51">
        <v>0</v>
      </c>
      <c r="G303" s="48">
        <f t="shared" si="49"/>
        <v>0</v>
      </c>
    </row>
    <row r="304" spans="1:7" ht="26.4" x14ac:dyDescent="0.3">
      <c r="A304" s="33" t="s">
        <v>41</v>
      </c>
      <c r="B304" s="23" t="s">
        <v>610</v>
      </c>
      <c r="C304" s="24" t="s">
        <v>611</v>
      </c>
      <c r="D304" s="22">
        <f t="shared" si="42"/>
        <v>2019</v>
      </c>
      <c r="E304" s="18" t="str">
        <f t="shared" si="43"/>
        <v>prev</v>
      </c>
      <c r="F304" s="51">
        <v>0</v>
      </c>
      <c r="G304" s="48">
        <f t="shared" si="49"/>
        <v>0</v>
      </c>
    </row>
    <row r="305" spans="1:7" ht="26.4" x14ac:dyDescent="0.3">
      <c r="A305" s="33" t="s">
        <v>135</v>
      </c>
      <c r="B305" s="23" t="s">
        <v>612</v>
      </c>
      <c r="C305" s="24" t="s">
        <v>613</v>
      </c>
      <c r="D305" s="22">
        <f t="shared" si="42"/>
        <v>2019</v>
      </c>
      <c r="E305" s="18" t="str">
        <f t="shared" si="43"/>
        <v>prev</v>
      </c>
      <c r="F305" s="51">
        <v>0</v>
      </c>
      <c r="G305" s="48">
        <f t="shared" si="49"/>
        <v>0</v>
      </c>
    </row>
    <row r="306" spans="1:7" ht="26.4" x14ac:dyDescent="0.3">
      <c r="A306" s="36" t="s">
        <v>128</v>
      </c>
      <c r="B306" s="20" t="s">
        <v>614</v>
      </c>
      <c r="C306" s="21" t="s">
        <v>615</v>
      </c>
      <c r="D306" s="22">
        <f t="shared" si="42"/>
        <v>2019</v>
      </c>
      <c r="E306" s="18" t="str">
        <f t="shared" si="43"/>
        <v>prev</v>
      </c>
      <c r="F306" s="51">
        <v>0</v>
      </c>
      <c r="G306" s="48">
        <f t="shared" si="49"/>
        <v>0</v>
      </c>
    </row>
    <row r="307" spans="1:7" x14ac:dyDescent="0.3">
      <c r="A307" s="33"/>
      <c r="B307" s="20" t="s">
        <v>616</v>
      </c>
      <c r="C307" s="21" t="s">
        <v>617</v>
      </c>
      <c r="D307" s="22">
        <f t="shared" si="42"/>
        <v>2019</v>
      </c>
      <c r="E307" s="18" t="str">
        <f t="shared" si="43"/>
        <v>prev</v>
      </c>
      <c r="F307" s="50">
        <f>+F308+F328+F342</f>
        <v>21914514</v>
      </c>
      <c r="G307" s="49">
        <f>+G308+G328+G342</f>
        <v>21914514</v>
      </c>
    </row>
    <row r="308" spans="1:7" x14ac:dyDescent="0.3">
      <c r="A308" s="14"/>
      <c r="B308" s="20" t="s">
        <v>618</v>
      </c>
      <c r="C308" s="21" t="s">
        <v>619</v>
      </c>
      <c r="D308" s="22">
        <f t="shared" si="42"/>
        <v>2019</v>
      </c>
      <c r="E308" s="18" t="str">
        <f t="shared" si="43"/>
        <v>prev</v>
      </c>
      <c r="F308" s="50">
        <f>+F309+F310+F311+F314+F315+F316+F317+F318+F319+F320+F321+F324</f>
        <v>21824366</v>
      </c>
      <c r="G308" s="49">
        <f>+G309+G310+G311+G314+G315+G316+G317+G318+G319+G320+G321+G324</f>
        <v>21824366</v>
      </c>
    </row>
    <row r="309" spans="1:7" x14ac:dyDescent="0.3">
      <c r="A309" s="14"/>
      <c r="B309" s="23" t="s">
        <v>620</v>
      </c>
      <c r="C309" s="24" t="s">
        <v>621</v>
      </c>
      <c r="D309" s="22">
        <f t="shared" si="42"/>
        <v>2019</v>
      </c>
      <c r="E309" s="18" t="str">
        <f t="shared" si="43"/>
        <v>prev</v>
      </c>
      <c r="F309" s="51">
        <v>713128</v>
      </c>
      <c r="G309" s="48">
        <f>F309</f>
        <v>713128</v>
      </c>
    </row>
    <row r="310" spans="1:7" x14ac:dyDescent="0.3">
      <c r="A310" s="14"/>
      <c r="B310" s="23" t="s">
        <v>622</v>
      </c>
      <c r="C310" s="24" t="s">
        <v>623</v>
      </c>
      <c r="D310" s="22">
        <f t="shared" si="42"/>
        <v>2019</v>
      </c>
      <c r="E310" s="18" t="str">
        <f t="shared" si="43"/>
        <v>prev</v>
      </c>
      <c r="F310" s="51">
        <v>0</v>
      </c>
      <c r="G310" s="48">
        <f>F310</f>
        <v>0</v>
      </c>
    </row>
    <row r="311" spans="1:7" x14ac:dyDescent="0.3">
      <c r="A311" s="14"/>
      <c r="B311" s="23" t="s">
        <v>624</v>
      </c>
      <c r="C311" s="24" t="s">
        <v>625</v>
      </c>
      <c r="D311" s="22">
        <f t="shared" si="42"/>
        <v>2019</v>
      </c>
      <c r="E311" s="18" t="str">
        <f t="shared" si="43"/>
        <v>prev</v>
      </c>
      <c r="F311" s="50">
        <f>+F312+F313</f>
        <v>2478016</v>
      </c>
      <c r="G311" s="49">
        <f>+G312+G313</f>
        <v>2478016</v>
      </c>
    </row>
    <row r="312" spans="1:7" x14ac:dyDescent="0.3">
      <c r="A312" s="14"/>
      <c r="B312" s="23" t="s">
        <v>626</v>
      </c>
      <c r="C312" s="24" t="s">
        <v>627</v>
      </c>
      <c r="D312" s="22">
        <f t="shared" si="42"/>
        <v>2019</v>
      </c>
      <c r="E312" s="18" t="str">
        <f t="shared" si="43"/>
        <v>prev</v>
      </c>
      <c r="F312" s="51">
        <v>202740</v>
      </c>
      <c r="G312" s="48">
        <f>F312</f>
        <v>202740</v>
      </c>
    </row>
    <row r="313" spans="1:7" x14ac:dyDescent="0.3">
      <c r="A313" s="14"/>
      <c r="B313" s="23" t="s">
        <v>628</v>
      </c>
      <c r="C313" s="24" t="s">
        <v>629</v>
      </c>
      <c r="D313" s="22">
        <f t="shared" si="42"/>
        <v>2019</v>
      </c>
      <c r="E313" s="18" t="str">
        <f t="shared" si="43"/>
        <v>prev</v>
      </c>
      <c r="F313" s="51">
        <v>2275276</v>
      </c>
      <c r="G313" s="48">
        <f t="shared" ref="G313:G320" si="50">F313</f>
        <v>2275276</v>
      </c>
    </row>
    <row r="314" spans="1:7" x14ac:dyDescent="0.3">
      <c r="A314" s="14"/>
      <c r="B314" s="23" t="s">
        <v>630</v>
      </c>
      <c r="C314" s="24" t="s">
        <v>631</v>
      </c>
      <c r="D314" s="22">
        <f t="shared" si="42"/>
        <v>2019</v>
      </c>
      <c r="E314" s="18" t="str">
        <f t="shared" si="43"/>
        <v>prev</v>
      </c>
      <c r="F314" s="51">
        <v>0</v>
      </c>
      <c r="G314" s="48">
        <f t="shared" si="50"/>
        <v>0</v>
      </c>
    </row>
    <row r="315" spans="1:7" x14ac:dyDescent="0.3">
      <c r="A315" s="14"/>
      <c r="B315" s="23" t="s">
        <v>632</v>
      </c>
      <c r="C315" s="24" t="s">
        <v>633</v>
      </c>
      <c r="D315" s="22">
        <f t="shared" si="42"/>
        <v>2019</v>
      </c>
      <c r="E315" s="18" t="str">
        <f t="shared" si="43"/>
        <v>prev</v>
      </c>
      <c r="F315" s="51">
        <v>0</v>
      </c>
      <c r="G315" s="48">
        <f t="shared" si="50"/>
        <v>0</v>
      </c>
    </row>
    <row r="316" spans="1:7" x14ac:dyDescent="0.3">
      <c r="A316" s="14"/>
      <c r="B316" s="23" t="s">
        <v>634</v>
      </c>
      <c r="C316" s="24" t="s">
        <v>635</v>
      </c>
      <c r="D316" s="22">
        <f t="shared" si="42"/>
        <v>2019</v>
      </c>
      <c r="E316" s="18" t="str">
        <f t="shared" si="43"/>
        <v>prev</v>
      </c>
      <c r="F316" s="51">
        <v>0</v>
      </c>
      <c r="G316" s="48">
        <f t="shared" si="50"/>
        <v>0</v>
      </c>
    </row>
    <row r="317" spans="1:7" x14ac:dyDescent="0.3">
      <c r="A317" s="14"/>
      <c r="B317" s="23" t="s">
        <v>636</v>
      </c>
      <c r="C317" s="24" t="s">
        <v>637</v>
      </c>
      <c r="D317" s="22">
        <f t="shared" si="42"/>
        <v>2019</v>
      </c>
      <c r="E317" s="18" t="str">
        <f t="shared" si="43"/>
        <v>prev</v>
      </c>
      <c r="F317" s="51">
        <v>488993</v>
      </c>
      <c r="G317" s="48">
        <f t="shared" si="50"/>
        <v>488993</v>
      </c>
    </row>
    <row r="318" spans="1:7" x14ac:dyDescent="0.3">
      <c r="A318" s="14"/>
      <c r="B318" s="23" t="s">
        <v>638</v>
      </c>
      <c r="C318" s="24" t="s">
        <v>639</v>
      </c>
      <c r="D318" s="22">
        <f t="shared" si="42"/>
        <v>2019</v>
      </c>
      <c r="E318" s="18" t="str">
        <f t="shared" si="43"/>
        <v>prev</v>
      </c>
      <c r="F318" s="51">
        <v>257817</v>
      </c>
      <c r="G318" s="48">
        <f t="shared" si="50"/>
        <v>257817</v>
      </c>
    </row>
    <row r="319" spans="1:7" x14ac:dyDescent="0.3">
      <c r="A319" s="14"/>
      <c r="B319" s="23" t="s">
        <v>640</v>
      </c>
      <c r="C319" s="24" t="s">
        <v>641</v>
      </c>
      <c r="D319" s="22">
        <f t="shared" si="42"/>
        <v>2019</v>
      </c>
      <c r="E319" s="18" t="str">
        <f t="shared" si="43"/>
        <v>prev</v>
      </c>
      <c r="F319" s="51">
        <v>3498863</v>
      </c>
      <c r="G319" s="48">
        <f t="shared" si="50"/>
        <v>3498863</v>
      </c>
    </row>
    <row r="320" spans="1:7" x14ac:dyDescent="0.3">
      <c r="A320" s="14"/>
      <c r="B320" s="23" t="s">
        <v>642</v>
      </c>
      <c r="C320" s="24" t="s">
        <v>643</v>
      </c>
      <c r="D320" s="22">
        <f t="shared" si="42"/>
        <v>2019</v>
      </c>
      <c r="E320" s="18" t="str">
        <f t="shared" si="43"/>
        <v>prev</v>
      </c>
      <c r="F320" s="51">
        <v>852534</v>
      </c>
      <c r="G320" s="48">
        <f t="shared" si="50"/>
        <v>852534</v>
      </c>
    </row>
    <row r="321" spans="1:7" x14ac:dyDescent="0.3">
      <c r="A321" s="33"/>
      <c r="B321" s="23" t="s">
        <v>644</v>
      </c>
      <c r="C321" s="24" t="s">
        <v>645</v>
      </c>
      <c r="D321" s="22">
        <f t="shared" si="42"/>
        <v>2019</v>
      </c>
      <c r="E321" s="18" t="str">
        <f t="shared" si="43"/>
        <v>prev</v>
      </c>
      <c r="F321" s="50">
        <f>+F322+F323</f>
        <v>787650</v>
      </c>
      <c r="G321" s="49">
        <f>+G322+G323</f>
        <v>787650</v>
      </c>
    </row>
    <row r="322" spans="1:7" x14ac:dyDescent="0.3">
      <c r="A322" s="33"/>
      <c r="B322" s="25" t="s">
        <v>646</v>
      </c>
      <c r="C322" s="26" t="s">
        <v>647</v>
      </c>
      <c r="D322" s="22">
        <f t="shared" si="42"/>
        <v>2019</v>
      </c>
      <c r="E322" s="18" t="str">
        <f t="shared" si="43"/>
        <v>prev</v>
      </c>
      <c r="F322" s="51">
        <v>74024</v>
      </c>
      <c r="G322" s="48">
        <f>F322</f>
        <v>74024</v>
      </c>
    </row>
    <row r="323" spans="1:7" x14ac:dyDescent="0.3">
      <c r="A323" s="33"/>
      <c r="B323" s="25" t="s">
        <v>648</v>
      </c>
      <c r="C323" s="26" t="s">
        <v>649</v>
      </c>
      <c r="D323" s="22">
        <f t="shared" si="42"/>
        <v>2019</v>
      </c>
      <c r="E323" s="18" t="str">
        <f t="shared" si="43"/>
        <v>prev</v>
      </c>
      <c r="F323" s="51">
        <v>713626</v>
      </c>
      <c r="G323" s="48">
        <f>F323</f>
        <v>713626</v>
      </c>
    </row>
    <row r="324" spans="1:7" x14ac:dyDescent="0.3">
      <c r="A324" s="33"/>
      <c r="B324" s="23" t="s">
        <v>650</v>
      </c>
      <c r="C324" s="24" t="s">
        <v>651</v>
      </c>
      <c r="D324" s="22">
        <f t="shared" si="42"/>
        <v>2019</v>
      </c>
      <c r="E324" s="18" t="str">
        <f t="shared" si="43"/>
        <v>prev</v>
      </c>
      <c r="F324" s="50">
        <f>+F325+F326+F327</f>
        <v>12747365</v>
      </c>
      <c r="G324" s="49">
        <f>+G325+G326+G327</f>
        <v>12747365</v>
      </c>
    </row>
    <row r="325" spans="1:7" ht="26.4" x14ac:dyDescent="0.3">
      <c r="A325" s="33" t="s">
        <v>41</v>
      </c>
      <c r="B325" s="25" t="s">
        <v>652</v>
      </c>
      <c r="C325" s="26" t="s">
        <v>653</v>
      </c>
      <c r="D325" s="22">
        <f t="shared" si="42"/>
        <v>2019</v>
      </c>
      <c r="E325" s="18" t="str">
        <f t="shared" si="43"/>
        <v>prev</v>
      </c>
      <c r="F325" s="51">
        <v>30894</v>
      </c>
      <c r="G325" s="48">
        <f>F325</f>
        <v>30894</v>
      </c>
    </row>
    <row r="326" spans="1:7" ht="26.4" x14ac:dyDescent="0.3">
      <c r="A326" s="14"/>
      <c r="B326" s="25" t="s">
        <v>654</v>
      </c>
      <c r="C326" s="26" t="s">
        <v>655</v>
      </c>
      <c r="D326" s="22">
        <f t="shared" ref="D326:D389" si="51">D325</f>
        <v>2019</v>
      </c>
      <c r="E326" s="18" t="str">
        <f t="shared" ref="E326:E389" si="52">+E325</f>
        <v>prev</v>
      </c>
      <c r="F326" s="51">
        <v>0</v>
      </c>
      <c r="G326" s="48">
        <f t="shared" ref="G326:G327" si="53">F326</f>
        <v>0</v>
      </c>
    </row>
    <row r="327" spans="1:7" x14ac:dyDescent="0.3">
      <c r="A327" s="33"/>
      <c r="B327" s="25" t="s">
        <v>656</v>
      </c>
      <c r="C327" s="26" t="s">
        <v>657</v>
      </c>
      <c r="D327" s="22">
        <f t="shared" si="51"/>
        <v>2019</v>
      </c>
      <c r="E327" s="18" t="str">
        <f t="shared" si="52"/>
        <v>prev</v>
      </c>
      <c r="F327" s="51">
        <v>12716471</v>
      </c>
      <c r="G327" s="48">
        <f t="shared" si="53"/>
        <v>12716471</v>
      </c>
    </row>
    <row r="328" spans="1:7" ht="26.4" x14ac:dyDescent="0.3">
      <c r="A328" s="14"/>
      <c r="B328" s="20" t="s">
        <v>658</v>
      </c>
      <c r="C328" s="21" t="s">
        <v>659</v>
      </c>
      <c r="D328" s="22">
        <f t="shared" si="51"/>
        <v>2019</v>
      </c>
      <c r="E328" s="18" t="str">
        <f t="shared" si="52"/>
        <v>prev</v>
      </c>
      <c r="F328" s="50">
        <f>+F329+F330+F331+F338</f>
        <v>86667</v>
      </c>
      <c r="G328" s="49">
        <f>+G329+G330+G331+G338</f>
        <v>86667</v>
      </c>
    </row>
    <row r="329" spans="1:7" ht="26.4" x14ac:dyDescent="0.3">
      <c r="A329" s="14" t="s">
        <v>41</v>
      </c>
      <c r="B329" s="23" t="s">
        <v>660</v>
      </c>
      <c r="C329" s="24" t="s">
        <v>661</v>
      </c>
      <c r="D329" s="22">
        <f t="shared" si="51"/>
        <v>2019</v>
      </c>
      <c r="E329" s="18" t="str">
        <f t="shared" si="52"/>
        <v>prev</v>
      </c>
      <c r="F329" s="51">
        <v>0</v>
      </c>
      <c r="G329" s="48">
        <f>F329</f>
        <v>0</v>
      </c>
    </row>
    <row r="330" spans="1:7" ht="26.4" x14ac:dyDescent="0.3">
      <c r="A330" s="14"/>
      <c r="B330" s="23" t="s">
        <v>662</v>
      </c>
      <c r="C330" s="24" t="s">
        <v>663</v>
      </c>
      <c r="D330" s="22">
        <f t="shared" si="51"/>
        <v>2019</v>
      </c>
      <c r="E330" s="18" t="str">
        <f t="shared" si="52"/>
        <v>prev</v>
      </c>
      <c r="F330" s="51">
        <v>0</v>
      </c>
      <c r="G330" s="48">
        <f>F330</f>
        <v>0</v>
      </c>
    </row>
    <row r="331" spans="1:7" ht="26.4" x14ac:dyDescent="0.3">
      <c r="A331" s="14"/>
      <c r="B331" s="23" t="s">
        <v>664</v>
      </c>
      <c r="C331" s="24" t="s">
        <v>665</v>
      </c>
      <c r="D331" s="22">
        <f t="shared" si="51"/>
        <v>2019</v>
      </c>
      <c r="E331" s="18" t="str">
        <f t="shared" si="52"/>
        <v>prev</v>
      </c>
      <c r="F331" s="50">
        <f>SUM(F332:F337)</f>
        <v>86667</v>
      </c>
      <c r="G331" s="49">
        <f>SUM(G332:G337)</f>
        <v>86667</v>
      </c>
    </row>
    <row r="332" spans="1:7" x14ac:dyDescent="0.3">
      <c r="A332" s="14"/>
      <c r="B332" s="25" t="s">
        <v>666</v>
      </c>
      <c r="C332" s="26" t="s">
        <v>667</v>
      </c>
      <c r="D332" s="22">
        <f t="shared" si="51"/>
        <v>2019</v>
      </c>
      <c r="E332" s="18" t="str">
        <f t="shared" si="52"/>
        <v>prev</v>
      </c>
      <c r="F332" s="51">
        <v>0</v>
      </c>
      <c r="G332" s="48">
        <f>F332</f>
        <v>0</v>
      </c>
    </row>
    <row r="333" spans="1:7" ht="26.4" x14ac:dyDescent="0.3">
      <c r="A333" s="14"/>
      <c r="B333" s="25" t="s">
        <v>668</v>
      </c>
      <c r="C333" s="26" t="s">
        <v>669</v>
      </c>
      <c r="D333" s="22">
        <f t="shared" si="51"/>
        <v>2019</v>
      </c>
      <c r="E333" s="18" t="str">
        <f t="shared" si="52"/>
        <v>prev</v>
      </c>
      <c r="F333" s="51">
        <v>5361</v>
      </c>
      <c r="G333" s="48">
        <f t="shared" ref="G333:G337" si="54">F333</f>
        <v>5361</v>
      </c>
    </row>
    <row r="334" spans="1:7" ht="26.4" x14ac:dyDescent="0.3">
      <c r="A334" s="14"/>
      <c r="B334" s="25" t="s">
        <v>670</v>
      </c>
      <c r="C334" s="26" t="s">
        <v>671</v>
      </c>
      <c r="D334" s="22">
        <f t="shared" si="51"/>
        <v>2019</v>
      </c>
      <c r="E334" s="18" t="str">
        <f t="shared" si="52"/>
        <v>prev</v>
      </c>
      <c r="F334" s="51">
        <v>0</v>
      </c>
      <c r="G334" s="48">
        <f t="shared" si="54"/>
        <v>0</v>
      </c>
    </row>
    <row r="335" spans="1:7" x14ac:dyDescent="0.3">
      <c r="A335" s="14"/>
      <c r="B335" s="25" t="s">
        <v>672</v>
      </c>
      <c r="C335" s="26" t="s">
        <v>673</v>
      </c>
      <c r="D335" s="22">
        <f t="shared" si="51"/>
        <v>2019</v>
      </c>
      <c r="E335" s="18" t="str">
        <f t="shared" si="52"/>
        <v>prev</v>
      </c>
      <c r="F335" s="51">
        <v>0</v>
      </c>
      <c r="G335" s="48">
        <f t="shared" si="54"/>
        <v>0</v>
      </c>
    </row>
    <row r="336" spans="1:7" ht="26.4" x14ac:dyDescent="0.3">
      <c r="A336" s="14"/>
      <c r="B336" s="25" t="s">
        <v>674</v>
      </c>
      <c r="C336" s="26" t="s">
        <v>675</v>
      </c>
      <c r="D336" s="22">
        <f t="shared" si="51"/>
        <v>2019</v>
      </c>
      <c r="E336" s="18" t="str">
        <f t="shared" si="52"/>
        <v>prev</v>
      </c>
      <c r="F336" s="51">
        <v>81306</v>
      </c>
      <c r="G336" s="48">
        <f t="shared" si="54"/>
        <v>81306</v>
      </c>
    </row>
    <row r="337" spans="1:7" ht="52.8" x14ac:dyDescent="0.3">
      <c r="A337" s="14"/>
      <c r="B337" s="25" t="s">
        <v>676</v>
      </c>
      <c r="C337" s="26" t="s">
        <v>677</v>
      </c>
      <c r="D337" s="22">
        <f t="shared" si="51"/>
        <v>2019</v>
      </c>
      <c r="E337" s="18" t="str">
        <f t="shared" si="52"/>
        <v>prev</v>
      </c>
      <c r="F337" s="51">
        <v>0</v>
      </c>
      <c r="G337" s="48">
        <f t="shared" si="54"/>
        <v>0</v>
      </c>
    </row>
    <row r="338" spans="1:7" ht="26.4" x14ac:dyDescent="0.3">
      <c r="A338" s="14"/>
      <c r="B338" s="23" t="s">
        <v>678</v>
      </c>
      <c r="C338" s="24" t="s">
        <v>679</v>
      </c>
      <c r="D338" s="22">
        <f t="shared" si="51"/>
        <v>2019</v>
      </c>
      <c r="E338" s="18" t="str">
        <f t="shared" si="52"/>
        <v>prev</v>
      </c>
      <c r="F338" s="50">
        <f>SUM(F339:F341)</f>
        <v>0</v>
      </c>
      <c r="G338" s="49">
        <f>SUM(G339:G341)</f>
        <v>0</v>
      </c>
    </row>
    <row r="339" spans="1:7" ht="39.6" x14ac:dyDescent="0.3">
      <c r="A339" s="14" t="s">
        <v>41</v>
      </c>
      <c r="B339" s="25" t="s">
        <v>680</v>
      </c>
      <c r="C339" s="26" t="s">
        <v>681</v>
      </c>
      <c r="D339" s="22">
        <f t="shared" si="51"/>
        <v>2019</v>
      </c>
      <c r="E339" s="18" t="str">
        <f t="shared" si="52"/>
        <v>prev</v>
      </c>
      <c r="F339" s="51">
        <v>0</v>
      </c>
      <c r="G339" s="48">
        <f>F339</f>
        <v>0</v>
      </c>
    </row>
    <row r="340" spans="1:7" ht="39.6" x14ac:dyDescent="0.3">
      <c r="A340" s="14"/>
      <c r="B340" s="25" t="s">
        <v>682</v>
      </c>
      <c r="C340" s="26" t="s">
        <v>683</v>
      </c>
      <c r="D340" s="22">
        <f t="shared" si="51"/>
        <v>2019</v>
      </c>
      <c r="E340" s="18" t="str">
        <f t="shared" si="52"/>
        <v>prev</v>
      </c>
      <c r="F340" s="51">
        <v>0</v>
      </c>
      <c r="G340" s="48">
        <f t="shared" ref="G340:G341" si="55">F340</f>
        <v>0</v>
      </c>
    </row>
    <row r="341" spans="1:7" ht="39.6" x14ac:dyDescent="0.3">
      <c r="A341" s="14" t="s">
        <v>135</v>
      </c>
      <c r="B341" s="25" t="s">
        <v>684</v>
      </c>
      <c r="C341" s="26" t="s">
        <v>685</v>
      </c>
      <c r="D341" s="22">
        <f t="shared" si="51"/>
        <v>2019</v>
      </c>
      <c r="E341" s="18" t="str">
        <f t="shared" si="52"/>
        <v>prev</v>
      </c>
      <c r="F341" s="51">
        <v>0</v>
      </c>
      <c r="G341" s="48">
        <f t="shared" si="55"/>
        <v>0</v>
      </c>
    </row>
    <row r="342" spans="1:7" x14ac:dyDescent="0.3">
      <c r="A342" s="14"/>
      <c r="B342" s="20" t="s">
        <v>686</v>
      </c>
      <c r="C342" s="21" t="s">
        <v>687</v>
      </c>
      <c r="D342" s="22">
        <f t="shared" si="51"/>
        <v>2019</v>
      </c>
      <c r="E342" s="18" t="str">
        <f t="shared" si="52"/>
        <v>prev</v>
      </c>
      <c r="F342" s="50">
        <f>+F343+F344</f>
        <v>3481</v>
      </c>
      <c r="G342" s="49">
        <f>+G343+G344</f>
        <v>3481</v>
      </c>
    </row>
    <row r="343" spans="1:7" x14ac:dyDescent="0.3">
      <c r="A343" s="14"/>
      <c r="B343" s="23" t="s">
        <v>688</v>
      </c>
      <c r="C343" s="24" t="s">
        <v>689</v>
      </c>
      <c r="D343" s="22">
        <f t="shared" si="51"/>
        <v>2019</v>
      </c>
      <c r="E343" s="18" t="str">
        <f t="shared" si="52"/>
        <v>prev</v>
      </c>
      <c r="F343" s="51">
        <v>3481</v>
      </c>
      <c r="G343" s="48">
        <f>F343</f>
        <v>3481</v>
      </c>
    </row>
    <row r="344" spans="1:7" x14ac:dyDescent="0.3">
      <c r="A344" s="14"/>
      <c r="B344" s="23" t="s">
        <v>690</v>
      </c>
      <c r="C344" s="24" t="s">
        <v>691</v>
      </c>
      <c r="D344" s="22">
        <f t="shared" si="51"/>
        <v>2019</v>
      </c>
      <c r="E344" s="18" t="str">
        <f t="shared" si="52"/>
        <v>prev</v>
      </c>
      <c r="F344" s="51">
        <v>0</v>
      </c>
      <c r="G344" s="48">
        <f>F344</f>
        <v>0</v>
      </c>
    </row>
    <row r="345" spans="1:7" ht="26.4" x14ac:dyDescent="0.3">
      <c r="A345" s="14"/>
      <c r="B345" s="15" t="s">
        <v>692</v>
      </c>
      <c r="C345" s="16" t="s">
        <v>693</v>
      </c>
      <c r="D345" s="22">
        <f t="shared" si="51"/>
        <v>2019</v>
      </c>
      <c r="E345" s="18" t="str">
        <f t="shared" si="52"/>
        <v>prev</v>
      </c>
      <c r="F345" s="50">
        <f>SUM(F346:F352)</f>
        <v>6107672</v>
      </c>
      <c r="G345" s="49">
        <f>SUM(G346:G352)</f>
        <v>6107672</v>
      </c>
    </row>
    <row r="346" spans="1:7" ht="26.4" x14ac:dyDescent="0.3">
      <c r="A346" s="14"/>
      <c r="B346" s="20" t="s">
        <v>694</v>
      </c>
      <c r="C346" s="21" t="s">
        <v>695</v>
      </c>
      <c r="D346" s="22">
        <f t="shared" si="51"/>
        <v>2019</v>
      </c>
      <c r="E346" s="18" t="str">
        <f t="shared" si="52"/>
        <v>prev</v>
      </c>
      <c r="F346" s="51">
        <v>2924341</v>
      </c>
      <c r="G346" s="48">
        <f>F346</f>
        <v>2924341</v>
      </c>
    </row>
    <row r="347" spans="1:7" ht="26.4" x14ac:dyDescent="0.3">
      <c r="A347" s="33"/>
      <c r="B347" s="20" t="s">
        <v>696</v>
      </c>
      <c r="C347" s="21" t="s">
        <v>697</v>
      </c>
      <c r="D347" s="22">
        <f t="shared" si="51"/>
        <v>2019</v>
      </c>
      <c r="E347" s="18" t="str">
        <f t="shared" si="52"/>
        <v>prev</v>
      </c>
      <c r="F347" s="51">
        <v>481942</v>
      </c>
      <c r="G347" s="48">
        <f t="shared" ref="G347:G352" si="56">F347</f>
        <v>481942</v>
      </c>
    </row>
    <row r="348" spans="1:7" ht="26.4" x14ac:dyDescent="0.3">
      <c r="A348" s="33"/>
      <c r="B348" s="20" t="s">
        <v>698</v>
      </c>
      <c r="C348" s="21" t="s">
        <v>699</v>
      </c>
      <c r="D348" s="22">
        <f t="shared" si="51"/>
        <v>2019</v>
      </c>
      <c r="E348" s="18" t="str">
        <f t="shared" si="52"/>
        <v>prev</v>
      </c>
      <c r="F348" s="51">
        <v>2607207</v>
      </c>
      <c r="G348" s="48">
        <f t="shared" si="56"/>
        <v>2607207</v>
      </c>
    </row>
    <row r="349" spans="1:7" x14ac:dyDescent="0.3">
      <c r="A349" s="33"/>
      <c r="B349" s="20" t="s">
        <v>700</v>
      </c>
      <c r="C349" s="21" t="s">
        <v>701</v>
      </c>
      <c r="D349" s="22">
        <f t="shared" si="51"/>
        <v>2019</v>
      </c>
      <c r="E349" s="18" t="str">
        <f t="shared" si="52"/>
        <v>prev</v>
      </c>
      <c r="F349" s="51">
        <v>73918</v>
      </c>
      <c r="G349" s="48">
        <f t="shared" si="56"/>
        <v>73918</v>
      </c>
    </row>
    <row r="350" spans="1:7" x14ac:dyDescent="0.3">
      <c r="A350" s="33"/>
      <c r="B350" s="20" t="s">
        <v>702</v>
      </c>
      <c r="C350" s="21" t="s">
        <v>703</v>
      </c>
      <c r="D350" s="22">
        <f t="shared" si="51"/>
        <v>2019</v>
      </c>
      <c r="E350" s="18" t="str">
        <f t="shared" si="52"/>
        <v>prev</v>
      </c>
      <c r="F350" s="51">
        <v>20264</v>
      </c>
      <c r="G350" s="48">
        <f t="shared" si="56"/>
        <v>20264</v>
      </c>
    </row>
    <row r="351" spans="1:7" x14ac:dyDescent="0.3">
      <c r="A351" s="33"/>
      <c r="B351" s="20" t="s">
        <v>704</v>
      </c>
      <c r="C351" s="21" t="s">
        <v>705</v>
      </c>
      <c r="D351" s="22">
        <f t="shared" si="51"/>
        <v>2019</v>
      </c>
      <c r="E351" s="18" t="str">
        <f t="shared" si="52"/>
        <v>prev</v>
      </c>
      <c r="F351" s="51">
        <v>0</v>
      </c>
      <c r="G351" s="48">
        <f t="shared" si="56"/>
        <v>0</v>
      </c>
    </row>
    <row r="352" spans="1:7" ht="26.4" x14ac:dyDescent="0.3">
      <c r="A352" s="37" t="s">
        <v>41</v>
      </c>
      <c r="B352" s="20" t="s">
        <v>706</v>
      </c>
      <c r="C352" s="21" t="s">
        <v>707</v>
      </c>
      <c r="D352" s="22">
        <f t="shared" si="51"/>
        <v>2019</v>
      </c>
      <c r="E352" s="18" t="str">
        <f t="shared" si="52"/>
        <v>prev</v>
      </c>
      <c r="F352" s="51">
        <v>0</v>
      </c>
      <c r="G352" s="48">
        <f t="shared" si="56"/>
        <v>0</v>
      </c>
    </row>
    <row r="353" spans="1:7" x14ac:dyDescent="0.3">
      <c r="A353" s="14"/>
      <c r="B353" s="15" t="s">
        <v>708</v>
      </c>
      <c r="C353" s="16" t="s">
        <v>709</v>
      </c>
      <c r="D353" s="22">
        <f t="shared" si="51"/>
        <v>2019</v>
      </c>
      <c r="E353" s="18" t="str">
        <f t="shared" si="52"/>
        <v>prev</v>
      </c>
      <c r="F353" s="50">
        <f>+F354+F355+F358+F361+F362</f>
        <v>776796</v>
      </c>
      <c r="G353" s="49">
        <f>+G354+G355+G358+G361+G362</f>
        <v>776796</v>
      </c>
    </row>
    <row r="354" spans="1:7" x14ac:dyDescent="0.3">
      <c r="A354" s="14"/>
      <c r="B354" s="20" t="s">
        <v>710</v>
      </c>
      <c r="C354" s="21" t="s">
        <v>711</v>
      </c>
      <c r="D354" s="22">
        <f t="shared" si="51"/>
        <v>2019</v>
      </c>
      <c r="E354" s="18" t="str">
        <f t="shared" si="52"/>
        <v>prev</v>
      </c>
      <c r="F354" s="51">
        <v>0</v>
      </c>
      <c r="G354" s="48">
        <f>F354</f>
        <v>0</v>
      </c>
    </row>
    <row r="355" spans="1:7" x14ac:dyDescent="0.3">
      <c r="A355" s="14"/>
      <c r="B355" s="20" t="s">
        <v>712</v>
      </c>
      <c r="C355" s="21" t="s">
        <v>713</v>
      </c>
      <c r="D355" s="22">
        <f t="shared" si="51"/>
        <v>2019</v>
      </c>
      <c r="E355" s="18" t="str">
        <f t="shared" si="52"/>
        <v>prev</v>
      </c>
      <c r="F355" s="50">
        <f>+F356+F357</f>
        <v>776796</v>
      </c>
      <c r="G355" s="49">
        <f>+G356+G357</f>
        <v>776796</v>
      </c>
    </row>
    <row r="356" spans="1:7" x14ac:dyDescent="0.3">
      <c r="A356" s="14"/>
      <c r="B356" s="23" t="s">
        <v>714</v>
      </c>
      <c r="C356" s="24" t="s">
        <v>715</v>
      </c>
      <c r="D356" s="22">
        <f t="shared" si="51"/>
        <v>2019</v>
      </c>
      <c r="E356" s="18" t="str">
        <f t="shared" si="52"/>
        <v>prev</v>
      </c>
      <c r="F356" s="51">
        <v>679539</v>
      </c>
      <c r="G356" s="48">
        <f>F356</f>
        <v>679539</v>
      </c>
    </row>
    <row r="357" spans="1:7" x14ac:dyDescent="0.3">
      <c r="A357" s="14"/>
      <c r="B357" s="23" t="s">
        <v>716</v>
      </c>
      <c r="C357" s="24" t="s">
        <v>717</v>
      </c>
      <c r="D357" s="22">
        <f t="shared" si="51"/>
        <v>2019</v>
      </c>
      <c r="E357" s="18" t="str">
        <f t="shared" si="52"/>
        <v>prev</v>
      </c>
      <c r="F357" s="51">
        <v>97257</v>
      </c>
      <c r="G357" s="48">
        <f>F357</f>
        <v>97257</v>
      </c>
    </row>
    <row r="358" spans="1:7" x14ac:dyDescent="0.3">
      <c r="A358" s="14"/>
      <c r="B358" s="20" t="s">
        <v>718</v>
      </c>
      <c r="C358" s="21" t="s">
        <v>719</v>
      </c>
      <c r="D358" s="22">
        <f t="shared" si="51"/>
        <v>2019</v>
      </c>
      <c r="E358" s="18" t="str">
        <f t="shared" si="52"/>
        <v>prev</v>
      </c>
      <c r="F358" s="50">
        <f>+F359+F360</f>
        <v>0</v>
      </c>
      <c r="G358" s="49">
        <f>+G359+G360</f>
        <v>0</v>
      </c>
    </row>
    <row r="359" spans="1:7" x14ac:dyDescent="0.3">
      <c r="A359" s="14"/>
      <c r="B359" s="23" t="s">
        <v>720</v>
      </c>
      <c r="C359" s="24" t="s">
        <v>721</v>
      </c>
      <c r="D359" s="22">
        <f t="shared" si="51"/>
        <v>2019</v>
      </c>
      <c r="E359" s="18" t="str">
        <f t="shared" si="52"/>
        <v>prev</v>
      </c>
      <c r="F359" s="51">
        <v>0</v>
      </c>
      <c r="G359" s="48">
        <f>F359</f>
        <v>0</v>
      </c>
    </row>
    <row r="360" spans="1:7" x14ac:dyDescent="0.3">
      <c r="A360" s="14"/>
      <c r="B360" s="23" t="s">
        <v>722</v>
      </c>
      <c r="C360" s="24" t="s">
        <v>723</v>
      </c>
      <c r="D360" s="22">
        <f t="shared" si="51"/>
        <v>2019</v>
      </c>
      <c r="E360" s="18" t="str">
        <f t="shared" si="52"/>
        <v>prev</v>
      </c>
      <c r="F360" s="51">
        <v>0</v>
      </c>
      <c r="G360" s="48">
        <f t="shared" ref="G360:G362" si="57">F360</f>
        <v>0</v>
      </c>
    </row>
    <row r="361" spans="1:7" x14ac:dyDescent="0.3">
      <c r="A361" s="29"/>
      <c r="B361" s="20" t="s">
        <v>724</v>
      </c>
      <c r="C361" s="21" t="s">
        <v>725</v>
      </c>
      <c r="D361" s="22">
        <f t="shared" si="51"/>
        <v>2019</v>
      </c>
      <c r="E361" s="18" t="str">
        <f t="shared" si="52"/>
        <v>prev</v>
      </c>
      <c r="F361" s="51">
        <v>0</v>
      </c>
      <c r="G361" s="48">
        <f t="shared" si="57"/>
        <v>0</v>
      </c>
    </row>
    <row r="362" spans="1:7" ht="26.4" x14ac:dyDescent="0.3">
      <c r="A362" s="38" t="s">
        <v>41</v>
      </c>
      <c r="B362" s="20" t="s">
        <v>726</v>
      </c>
      <c r="C362" s="21" t="s">
        <v>727</v>
      </c>
      <c r="D362" s="22">
        <f t="shared" si="51"/>
        <v>2019</v>
      </c>
      <c r="E362" s="18" t="str">
        <f t="shared" si="52"/>
        <v>prev</v>
      </c>
      <c r="F362" s="51">
        <v>0</v>
      </c>
      <c r="G362" s="48">
        <f t="shared" si="57"/>
        <v>0</v>
      </c>
    </row>
    <row r="363" spans="1:7" x14ac:dyDescent="0.3">
      <c r="A363" s="14"/>
      <c r="B363" s="39" t="s">
        <v>728</v>
      </c>
      <c r="C363" s="40" t="s">
        <v>729</v>
      </c>
      <c r="D363" s="22">
        <f t="shared" si="51"/>
        <v>2019</v>
      </c>
      <c r="E363" s="18" t="str">
        <f t="shared" si="52"/>
        <v>prev</v>
      </c>
      <c r="F363" s="50">
        <f>+F364+F378+F387+F396</f>
        <v>85265896</v>
      </c>
      <c r="G363" s="49">
        <f>+G364+G378+G387+G396</f>
        <v>85265896</v>
      </c>
    </row>
    <row r="364" spans="1:7" x14ac:dyDescent="0.3">
      <c r="A364" s="14"/>
      <c r="B364" s="15" t="s">
        <v>730</v>
      </c>
      <c r="C364" s="16" t="s">
        <v>731</v>
      </c>
      <c r="D364" s="22">
        <f t="shared" si="51"/>
        <v>2019</v>
      </c>
      <c r="E364" s="18" t="str">
        <f t="shared" si="52"/>
        <v>prev</v>
      </c>
      <c r="F364" s="50">
        <f>+F365+F374</f>
        <v>79208938</v>
      </c>
      <c r="G364" s="49">
        <f>+G365+G374</f>
        <v>79208938</v>
      </c>
    </row>
    <row r="365" spans="1:7" x14ac:dyDescent="0.3">
      <c r="A365" s="14"/>
      <c r="B365" s="20" t="s">
        <v>732</v>
      </c>
      <c r="C365" s="21" t="s">
        <v>733</v>
      </c>
      <c r="D365" s="22">
        <f t="shared" si="51"/>
        <v>2019</v>
      </c>
      <c r="E365" s="18" t="str">
        <f t="shared" si="52"/>
        <v>prev</v>
      </c>
      <c r="F365" s="50">
        <f>+F366+F370</f>
        <v>43587837</v>
      </c>
      <c r="G365" s="49">
        <f>+G366+G370</f>
        <v>43587837</v>
      </c>
    </row>
    <row r="366" spans="1:7" x14ac:dyDescent="0.3">
      <c r="A366" s="14"/>
      <c r="B366" s="23" t="s">
        <v>734</v>
      </c>
      <c r="C366" s="24" t="s">
        <v>735</v>
      </c>
      <c r="D366" s="22">
        <f t="shared" si="51"/>
        <v>2019</v>
      </c>
      <c r="E366" s="18" t="str">
        <f t="shared" si="52"/>
        <v>prev</v>
      </c>
      <c r="F366" s="50">
        <f>SUM(F367:F369)</f>
        <v>42398292</v>
      </c>
      <c r="G366" s="49">
        <f>SUM(G367:G369)</f>
        <v>42398292</v>
      </c>
    </row>
    <row r="367" spans="1:7" ht="26.4" x14ac:dyDescent="0.3">
      <c r="A367" s="33"/>
      <c r="B367" s="23" t="s">
        <v>736</v>
      </c>
      <c r="C367" s="24" t="s">
        <v>737</v>
      </c>
      <c r="D367" s="22">
        <f t="shared" si="51"/>
        <v>2019</v>
      </c>
      <c r="E367" s="18" t="str">
        <f t="shared" si="52"/>
        <v>prev</v>
      </c>
      <c r="F367" s="51">
        <v>41803610</v>
      </c>
      <c r="G367" s="48">
        <f>F367</f>
        <v>41803610</v>
      </c>
    </row>
    <row r="368" spans="1:7" ht="26.4" x14ac:dyDescent="0.3">
      <c r="A368" s="33"/>
      <c r="B368" s="23" t="s">
        <v>738</v>
      </c>
      <c r="C368" s="24" t="s">
        <v>739</v>
      </c>
      <c r="D368" s="22">
        <f t="shared" si="51"/>
        <v>2019</v>
      </c>
      <c r="E368" s="18" t="str">
        <f t="shared" si="52"/>
        <v>prev</v>
      </c>
      <c r="F368" s="51">
        <v>594682</v>
      </c>
      <c r="G368" s="48">
        <f t="shared" ref="G368:G369" si="58">F368</f>
        <v>594682</v>
      </c>
    </row>
    <row r="369" spans="1:7" x14ac:dyDescent="0.3">
      <c r="A369" s="33"/>
      <c r="B369" s="23" t="s">
        <v>740</v>
      </c>
      <c r="C369" s="24" t="s">
        <v>741</v>
      </c>
      <c r="D369" s="22">
        <f t="shared" si="51"/>
        <v>2019</v>
      </c>
      <c r="E369" s="18" t="str">
        <f t="shared" si="52"/>
        <v>prev</v>
      </c>
      <c r="F369" s="51">
        <v>0</v>
      </c>
      <c r="G369" s="48">
        <f t="shared" si="58"/>
        <v>0</v>
      </c>
    </row>
    <row r="370" spans="1:7" x14ac:dyDescent="0.3">
      <c r="A370" s="14"/>
      <c r="B370" s="23" t="s">
        <v>742</v>
      </c>
      <c r="C370" s="24" t="s">
        <v>743</v>
      </c>
      <c r="D370" s="22">
        <f t="shared" si="51"/>
        <v>2019</v>
      </c>
      <c r="E370" s="18" t="str">
        <f t="shared" si="52"/>
        <v>prev</v>
      </c>
      <c r="F370" s="50">
        <f>SUM(F371:F373)</f>
        <v>1189545</v>
      </c>
      <c r="G370" s="49">
        <f>SUM(G371:G373)</f>
        <v>1189545</v>
      </c>
    </row>
    <row r="371" spans="1:7" ht="26.4" x14ac:dyDescent="0.3">
      <c r="A371" s="33"/>
      <c r="B371" s="23" t="s">
        <v>744</v>
      </c>
      <c r="C371" s="24" t="s">
        <v>745</v>
      </c>
      <c r="D371" s="22">
        <f t="shared" si="51"/>
        <v>2019</v>
      </c>
      <c r="E371" s="18" t="str">
        <f t="shared" si="52"/>
        <v>prev</v>
      </c>
      <c r="F371" s="51">
        <v>1189545</v>
      </c>
      <c r="G371" s="48">
        <f>F371</f>
        <v>1189545</v>
      </c>
    </row>
    <row r="372" spans="1:7" ht="26.4" x14ac:dyDescent="0.3">
      <c r="A372" s="33"/>
      <c r="B372" s="23" t="s">
        <v>746</v>
      </c>
      <c r="C372" s="24" t="s">
        <v>747</v>
      </c>
      <c r="D372" s="22">
        <f t="shared" si="51"/>
        <v>2019</v>
      </c>
      <c r="E372" s="18" t="str">
        <f t="shared" si="52"/>
        <v>prev</v>
      </c>
      <c r="F372" s="51">
        <v>0</v>
      </c>
      <c r="G372" s="48">
        <f t="shared" ref="G372:G373" si="59">F372</f>
        <v>0</v>
      </c>
    </row>
    <row r="373" spans="1:7" x14ac:dyDescent="0.3">
      <c r="A373" s="33"/>
      <c r="B373" s="23" t="s">
        <v>748</v>
      </c>
      <c r="C373" s="24" t="s">
        <v>749</v>
      </c>
      <c r="D373" s="22">
        <f t="shared" si="51"/>
        <v>2019</v>
      </c>
      <c r="E373" s="18" t="str">
        <f t="shared" si="52"/>
        <v>prev</v>
      </c>
      <c r="F373" s="51">
        <v>0</v>
      </c>
      <c r="G373" s="48">
        <f t="shared" si="59"/>
        <v>0</v>
      </c>
    </row>
    <row r="374" spans="1:7" x14ac:dyDescent="0.3">
      <c r="A374" s="14"/>
      <c r="B374" s="20" t="s">
        <v>750</v>
      </c>
      <c r="C374" s="21" t="s">
        <v>751</v>
      </c>
      <c r="D374" s="22">
        <f t="shared" si="51"/>
        <v>2019</v>
      </c>
      <c r="E374" s="18" t="str">
        <f t="shared" si="52"/>
        <v>prev</v>
      </c>
      <c r="F374" s="50">
        <f>SUM(F375:F377)</f>
        <v>35621101</v>
      </c>
      <c r="G374" s="49">
        <f>SUM(G375:G377)</f>
        <v>35621101</v>
      </c>
    </row>
    <row r="375" spans="1:7" ht="26.4" x14ac:dyDescent="0.3">
      <c r="A375" s="33"/>
      <c r="B375" s="23" t="s">
        <v>752</v>
      </c>
      <c r="C375" s="24" t="s">
        <v>753</v>
      </c>
      <c r="D375" s="22">
        <f t="shared" si="51"/>
        <v>2019</v>
      </c>
      <c r="E375" s="18" t="str">
        <f t="shared" si="52"/>
        <v>prev</v>
      </c>
      <c r="F375" s="51">
        <v>34963897</v>
      </c>
      <c r="G375" s="48">
        <f>F375</f>
        <v>34963897</v>
      </c>
    </row>
    <row r="376" spans="1:7" ht="26.4" x14ac:dyDescent="0.3">
      <c r="A376" s="33"/>
      <c r="B376" s="23" t="s">
        <v>754</v>
      </c>
      <c r="C376" s="24" t="s">
        <v>755</v>
      </c>
      <c r="D376" s="22">
        <f t="shared" si="51"/>
        <v>2019</v>
      </c>
      <c r="E376" s="18" t="str">
        <f t="shared" si="52"/>
        <v>prev</v>
      </c>
      <c r="F376" s="51">
        <v>657204</v>
      </c>
      <c r="G376" s="48">
        <f t="shared" ref="G376:G377" si="60">F376</f>
        <v>657204</v>
      </c>
    </row>
    <row r="377" spans="1:7" x14ac:dyDescent="0.3">
      <c r="A377" s="33"/>
      <c r="B377" s="23" t="s">
        <v>756</v>
      </c>
      <c r="C377" s="24" t="s">
        <v>757</v>
      </c>
      <c r="D377" s="22">
        <f t="shared" si="51"/>
        <v>2019</v>
      </c>
      <c r="E377" s="18" t="str">
        <f t="shared" si="52"/>
        <v>prev</v>
      </c>
      <c r="F377" s="51">
        <v>0</v>
      </c>
      <c r="G377" s="48">
        <f t="shared" si="60"/>
        <v>0</v>
      </c>
    </row>
    <row r="378" spans="1:7" x14ac:dyDescent="0.3">
      <c r="A378" s="14"/>
      <c r="B378" s="15" t="s">
        <v>758</v>
      </c>
      <c r="C378" s="16" t="s">
        <v>759</v>
      </c>
      <c r="D378" s="22">
        <f t="shared" si="51"/>
        <v>2019</v>
      </c>
      <c r="E378" s="18" t="str">
        <f t="shared" si="52"/>
        <v>prev</v>
      </c>
      <c r="F378" s="50">
        <f>+F379+F383</f>
        <v>176292</v>
      </c>
      <c r="G378" s="49">
        <f>+G379+G383</f>
        <v>176292</v>
      </c>
    </row>
    <row r="379" spans="1:7" ht="26.4" x14ac:dyDescent="0.3">
      <c r="A379" s="14"/>
      <c r="B379" s="20" t="s">
        <v>760</v>
      </c>
      <c r="C379" s="21" t="s">
        <v>761</v>
      </c>
      <c r="D379" s="22">
        <f t="shared" si="51"/>
        <v>2019</v>
      </c>
      <c r="E379" s="18" t="str">
        <f t="shared" si="52"/>
        <v>prev</v>
      </c>
      <c r="F379" s="50">
        <f>SUM(F380:F382)</f>
        <v>176292</v>
      </c>
      <c r="G379" s="49">
        <f>SUM(G380:G382)</f>
        <v>176292</v>
      </c>
    </row>
    <row r="380" spans="1:7" ht="26.4" x14ac:dyDescent="0.3">
      <c r="A380" s="33"/>
      <c r="B380" s="23" t="s">
        <v>762</v>
      </c>
      <c r="C380" s="24" t="s">
        <v>763</v>
      </c>
      <c r="D380" s="22">
        <f t="shared" si="51"/>
        <v>2019</v>
      </c>
      <c r="E380" s="18" t="str">
        <f t="shared" si="52"/>
        <v>prev</v>
      </c>
      <c r="F380" s="51">
        <v>131627</v>
      </c>
      <c r="G380" s="48">
        <f>F380</f>
        <v>131627</v>
      </c>
    </row>
    <row r="381" spans="1:7" ht="26.4" x14ac:dyDescent="0.3">
      <c r="A381" s="33"/>
      <c r="B381" s="23" t="s">
        <v>764</v>
      </c>
      <c r="C381" s="24" t="s">
        <v>765</v>
      </c>
      <c r="D381" s="22">
        <f t="shared" si="51"/>
        <v>2019</v>
      </c>
      <c r="E381" s="18" t="str">
        <f t="shared" si="52"/>
        <v>prev</v>
      </c>
      <c r="F381" s="51">
        <v>44665</v>
      </c>
      <c r="G381" s="48">
        <f t="shared" ref="G381:G382" si="61">F381</f>
        <v>44665</v>
      </c>
    </row>
    <row r="382" spans="1:7" ht="26.4" x14ac:dyDescent="0.3">
      <c r="A382" s="33"/>
      <c r="B382" s="23" t="s">
        <v>766</v>
      </c>
      <c r="C382" s="24" t="s">
        <v>767</v>
      </c>
      <c r="D382" s="22">
        <f t="shared" si="51"/>
        <v>2019</v>
      </c>
      <c r="E382" s="18" t="str">
        <f t="shared" si="52"/>
        <v>prev</v>
      </c>
      <c r="F382" s="51">
        <v>0</v>
      </c>
      <c r="G382" s="48">
        <f t="shared" si="61"/>
        <v>0</v>
      </c>
    </row>
    <row r="383" spans="1:7" ht="26.4" x14ac:dyDescent="0.3">
      <c r="A383" s="14"/>
      <c r="B383" s="20" t="s">
        <v>768</v>
      </c>
      <c r="C383" s="21" t="s">
        <v>769</v>
      </c>
      <c r="D383" s="22">
        <f t="shared" si="51"/>
        <v>2019</v>
      </c>
      <c r="E383" s="18" t="str">
        <f t="shared" si="52"/>
        <v>prev</v>
      </c>
      <c r="F383" s="50">
        <f>SUM(F384:F386)</f>
        <v>0</v>
      </c>
      <c r="G383" s="49">
        <f>SUM(G384:G386)</f>
        <v>0</v>
      </c>
    </row>
    <row r="384" spans="1:7" ht="26.4" x14ac:dyDescent="0.3">
      <c r="A384" s="33"/>
      <c r="B384" s="23" t="s">
        <v>770</v>
      </c>
      <c r="C384" s="24" t="s">
        <v>771</v>
      </c>
      <c r="D384" s="22">
        <f t="shared" si="51"/>
        <v>2019</v>
      </c>
      <c r="E384" s="18" t="str">
        <f t="shared" si="52"/>
        <v>prev</v>
      </c>
      <c r="F384" s="51">
        <v>0</v>
      </c>
      <c r="G384" s="48">
        <f>F384</f>
        <v>0</v>
      </c>
    </row>
    <row r="385" spans="1:7" ht="26.4" x14ac:dyDescent="0.3">
      <c r="A385" s="33"/>
      <c r="B385" s="23" t="s">
        <v>772</v>
      </c>
      <c r="C385" s="24" t="s">
        <v>773</v>
      </c>
      <c r="D385" s="22">
        <f t="shared" si="51"/>
        <v>2019</v>
      </c>
      <c r="E385" s="18" t="str">
        <f t="shared" si="52"/>
        <v>prev</v>
      </c>
      <c r="F385" s="51">
        <v>0</v>
      </c>
      <c r="G385" s="48">
        <f t="shared" ref="G385:G386" si="62">F385</f>
        <v>0</v>
      </c>
    </row>
    <row r="386" spans="1:7" ht="26.4" x14ac:dyDescent="0.3">
      <c r="A386" s="33"/>
      <c r="B386" s="23" t="s">
        <v>774</v>
      </c>
      <c r="C386" s="24" t="s">
        <v>775</v>
      </c>
      <c r="D386" s="22">
        <f t="shared" si="51"/>
        <v>2019</v>
      </c>
      <c r="E386" s="18" t="str">
        <f t="shared" si="52"/>
        <v>prev</v>
      </c>
      <c r="F386" s="51">
        <v>0</v>
      </c>
      <c r="G386" s="48">
        <f t="shared" si="62"/>
        <v>0</v>
      </c>
    </row>
    <row r="387" spans="1:7" x14ac:dyDescent="0.3">
      <c r="A387" s="14"/>
      <c r="B387" s="15" t="s">
        <v>776</v>
      </c>
      <c r="C387" s="16" t="s">
        <v>777</v>
      </c>
      <c r="D387" s="22">
        <f t="shared" si="51"/>
        <v>2019</v>
      </c>
      <c r="E387" s="18" t="str">
        <f t="shared" si="52"/>
        <v>prev</v>
      </c>
      <c r="F387" s="50">
        <f>+F388+F392</f>
        <v>2109149</v>
      </c>
      <c r="G387" s="49">
        <f>+G388+G392</f>
        <v>2109149</v>
      </c>
    </row>
    <row r="388" spans="1:7" x14ac:dyDescent="0.3">
      <c r="A388" s="14"/>
      <c r="B388" s="20" t="s">
        <v>778</v>
      </c>
      <c r="C388" s="21" t="s">
        <v>779</v>
      </c>
      <c r="D388" s="22">
        <f t="shared" si="51"/>
        <v>2019</v>
      </c>
      <c r="E388" s="18" t="str">
        <f t="shared" si="52"/>
        <v>prev</v>
      </c>
      <c r="F388" s="50">
        <f>SUM(F389:F391)</f>
        <v>96375</v>
      </c>
      <c r="G388" s="49">
        <f>SUM(G389:G391)</f>
        <v>96375</v>
      </c>
    </row>
    <row r="389" spans="1:7" ht="26.4" x14ac:dyDescent="0.3">
      <c r="A389" s="33"/>
      <c r="B389" s="23" t="s">
        <v>780</v>
      </c>
      <c r="C389" s="24" t="s">
        <v>781</v>
      </c>
      <c r="D389" s="22">
        <f t="shared" si="51"/>
        <v>2019</v>
      </c>
      <c r="E389" s="18" t="str">
        <f t="shared" si="52"/>
        <v>prev</v>
      </c>
      <c r="F389" s="51">
        <v>96375</v>
      </c>
      <c r="G389" s="48">
        <f>F389</f>
        <v>96375</v>
      </c>
    </row>
    <row r="390" spans="1:7" ht="26.4" x14ac:dyDescent="0.3">
      <c r="A390" s="33"/>
      <c r="B390" s="23" t="s">
        <v>782</v>
      </c>
      <c r="C390" s="24" t="s">
        <v>783</v>
      </c>
      <c r="D390" s="22">
        <f t="shared" ref="D390:D453" si="63">D389</f>
        <v>2019</v>
      </c>
      <c r="E390" s="18" t="str">
        <f t="shared" ref="E390:E453" si="64">+E389</f>
        <v>prev</v>
      </c>
      <c r="F390" s="51">
        <v>0</v>
      </c>
      <c r="G390" s="48">
        <f t="shared" ref="G390:G391" si="65">F390</f>
        <v>0</v>
      </c>
    </row>
    <row r="391" spans="1:7" x14ac:dyDescent="0.3">
      <c r="A391" s="33"/>
      <c r="B391" s="23" t="s">
        <v>784</v>
      </c>
      <c r="C391" s="24" t="s">
        <v>785</v>
      </c>
      <c r="D391" s="22">
        <f t="shared" si="63"/>
        <v>2019</v>
      </c>
      <c r="E391" s="18" t="str">
        <f t="shared" si="64"/>
        <v>prev</v>
      </c>
      <c r="F391" s="51">
        <v>0</v>
      </c>
      <c r="G391" s="48">
        <f t="shared" si="65"/>
        <v>0</v>
      </c>
    </row>
    <row r="392" spans="1:7" x14ac:dyDescent="0.3">
      <c r="A392" s="14"/>
      <c r="B392" s="20" t="s">
        <v>786</v>
      </c>
      <c r="C392" s="21" t="s">
        <v>787</v>
      </c>
      <c r="D392" s="22">
        <f t="shared" si="63"/>
        <v>2019</v>
      </c>
      <c r="E392" s="18" t="str">
        <f t="shared" si="64"/>
        <v>prev</v>
      </c>
      <c r="F392" s="50">
        <f>SUM(F393:F395)</f>
        <v>2012774</v>
      </c>
      <c r="G392" s="49">
        <f>SUM(G393:G395)</f>
        <v>2012774</v>
      </c>
    </row>
    <row r="393" spans="1:7" ht="26.4" x14ac:dyDescent="0.3">
      <c r="A393" s="33"/>
      <c r="B393" s="23" t="s">
        <v>788</v>
      </c>
      <c r="C393" s="24" t="s">
        <v>789</v>
      </c>
      <c r="D393" s="22">
        <f t="shared" si="63"/>
        <v>2019</v>
      </c>
      <c r="E393" s="18" t="str">
        <f t="shared" si="64"/>
        <v>prev</v>
      </c>
      <c r="F393" s="51">
        <v>2012774</v>
      </c>
      <c r="G393" s="48">
        <f>F393</f>
        <v>2012774</v>
      </c>
    </row>
    <row r="394" spans="1:7" ht="26.4" x14ac:dyDescent="0.3">
      <c r="A394" s="33"/>
      <c r="B394" s="23" t="s">
        <v>790</v>
      </c>
      <c r="C394" s="24" t="s">
        <v>791</v>
      </c>
      <c r="D394" s="22">
        <f t="shared" si="63"/>
        <v>2019</v>
      </c>
      <c r="E394" s="18" t="str">
        <f t="shared" si="64"/>
        <v>prev</v>
      </c>
      <c r="F394" s="51">
        <v>0</v>
      </c>
      <c r="G394" s="48">
        <f t="shared" ref="G394:G395" si="66">F394</f>
        <v>0</v>
      </c>
    </row>
    <row r="395" spans="1:7" x14ac:dyDescent="0.3">
      <c r="A395" s="33"/>
      <c r="B395" s="23" t="s">
        <v>792</v>
      </c>
      <c r="C395" s="24" t="s">
        <v>793</v>
      </c>
      <c r="D395" s="22">
        <f t="shared" si="63"/>
        <v>2019</v>
      </c>
      <c r="E395" s="18" t="str">
        <f t="shared" si="64"/>
        <v>prev</v>
      </c>
      <c r="F395" s="51">
        <v>0</v>
      </c>
      <c r="G395" s="48">
        <f t="shared" si="66"/>
        <v>0</v>
      </c>
    </row>
    <row r="396" spans="1:7" x14ac:dyDescent="0.3">
      <c r="A396" s="14"/>
      <c r="B396" s="15" t="s">
        <v>794</v>
      </c>
      <c r="C396" s="16" t="s">
        <v>795</v>
      </c>
      <c r="D396" s="22">
        <f t="shared" si="63"/>
        <v>2019</v>
      </c>
      <c r="E396" s="18" t="str">
        <f t="shared" si="64"/>
        <v>prev</v>
      </c>
      <c r="F396" s="50">
        <f>+F397+F401</f>
        <v>3771517</v>
      </c>
      <c r="G396" s="49">
        <f>+G397+G401</f>
        <v>3771517</v>
      </c>
    </row>
    <row r="397" spans="1:7" ht="26.4" x14ac:dyDescent="0.3">
      <c r="A397" s="14"/>
      <c r="B397" s="20" t="s">
        <v>796</v>
      </c>
      <c r="C397" s="21" t="s">
        <v>797</v>
      </c>
      <c r="D397" s="22">
        <f t="shared" si="63"/>
        <v>2019</v>
      </c>
      <c r="E397" s="18" t="str">
        <f t="shared" si="64"/>
        <v>prev</v>
      </c>
      <c r="F397" s="50">
        <f>SUM(F398:F400)</f>
        <v>537002</v>
      </c>
      <c r="G397" s="49">
        <f>SUM(G398:G400)</f>
        <v>537002</v>
      </c>
    </row>
    <row r="398" spans="1:7" ht="26.4" x14ac:dyDescent="0.3">
      <c r="A398" s="33"/>
      <c r="B398" s="23" t="s">
        <v>798</v>
      </c>
      <c r="C398" s="24" t="s">
        <v>799</v>
      </c>
      <c r="D398" s="22">
        <f t="shared" si="63"/>
        <v>2019</v>
      </c>
      <c r="E398" s="18" t="str">
        <f t="shared" si="64"/>
        <v>prev</v>
      </c>
      <c r="F398" s="51">
        <v>471056</v>
      </c>
      <c r="G398" s="48">
        <f>F398</f>
        <v>471056</v>
      </c>
    </row>
    <row r="399" spans="1:7" ht="26.4" x14ac:dyDescent="0.3">
      <c r="A399" s="33"/>
      <c r="B399" s="23" t="s">
        <v>800</v>
      </c>
      <c r="C399" s="24" t="s">
        <v>801</v>
      </c>
      <c r="D399" s="22">
        <f t="shared" si="63"/>
        <v>2019</v>
      </c>
      <c r="E399" s="18" t="str">
        <f t="shared" si="64"/>
        <v>prev</v>
      </c>
      <c r="F399" s="51">
        <v>65946</v>
      </c>
      <c r="G399" s="48">
        <f t="shared" ref="G399:G400" si="67">F399</f>
        <v>65946</v>
      </c>
    </row>
    <row r="400" spans="1:7" ht="26.4" x14ac:dyDescent="0.3">
      <c r="A400" s="33"/>
      <c r="B400" s="23" t="s">
        <v>802</v>
      </c>
      <c r="C400" s="24" t="s">
        <v>803</v>
      </c>
      <c r="D400" s="22">
        <f t="shared" si="63"/>
        <v>2019</v>
      </c>
      <c r="E400" s="18" t="str">
        <f t="shared" si="64"/>
        <v>prev</v>
      </c>
      <c r="F400" s="51">
        <v>0</v>
      </c>
      <c r="G400" s="48">
        <f t="shared" si="67"/>
        <v>0</v>
      </c>
    </row>
    <row r="401" spans="1:7" ht="26.4" x14ac:dyDescent="0.3">
      <c r="A401" s="14"/>
      <c r="B401" s="20" t="s">
        <v>804</v>
      </c>
      <c r="C401" s="21" t="s">
        <v>805</v>
      </c>
      <c r="D401" s="22">
        <f t="shared" si="63"/>
        <v>2019</v>
      </c>
      <c r="E401" s="18" t="str">
        <f t="shared" si="64"/>
        <v>prev</v>
      </c>
      <c r="F401" s="50">
        <f>SUM(F402:F404)</f>
        <v>3234515</v>
      </c>
      <c r="G401" s="49">
        <f>SUM(G402:G404)</f>
        <v>3234515</v>
      </c>
    </row>
    <row r="402" spans="1:7" ht="26.4" x14ac:dyDescent="0.3">
      <c r="A402" s="33"/>
      <c r="B402" s="23" t="s">
        <v>806</v>
      </c>
      <c r="C402" s="24" t="s">
        <v>807</v>
      </c>
      <c r="D402" s="22">
        <f t="shared" si="63"/>
        <v>2019</v>
      </c>
      <c r="E402" s="18" t="str">
        <f t="shared" si="64"/>
        <v>prev</v>
      </c>
      <c r="F402" s="51">
        <v>3234515</v>
      </c>
      <c r="G402" s="48">
        <f>F402</f>
        <v>3234515</v>
      </c>
    </row>
    <row r="403" spans="1:7" ht="26.4" x14ac:dyDescent="0.3">
      <c r="A403" s="33"/>
      <c r="B403" s="23" t="s">
        <v>808</v>
      </c>
      <c r="C403" s="24" t="s">
        <v>809</v>
      </c>
      <c r="D403" s="22">
        <f t="shared" si="63"/>
        <v>2019</v>
      </c>
      <c r="E403" s="18" t="str">
        <f t="shared" si="64"/>
        <v>prev</v>
      </c>
      <c r="F403" s="51">
        <v>0</v>
      </c>
      <c r="G403" s="48">
        <f t="shared" ref="G403:G404" si="68">F403</f>
        <v>0</v>
      </c>
    </row>
    <row r="404" spans="1:7" ht="26.4" x14ac:dyDescent="0.3">
      <c r="A404" s="33"/>
      <c r="B404" s="23" t="s">
        <v>810</v>
      </c>
      <c r="C404" s="24" t="s">
        <v>811</v>
      </c>
      <c r="D404" s="22">
        <f t="shared" si="63"/>
        <v>2019</v>
      </c>
      <c r="E404" s="18" t="str">
        <f t="shared" si="64"/>
        <v>prev</v>
      </c>
      <c r="F404" s="51">
        <v>0</v>
      </c>
      <c r="G404" s="48">
        <f t="shared" si="68"/>
        <v>0</v>
      </c>
    </row>
    <row r="405" spans="1:7" x14ac:dyDescent="0.3">
      <c r="A405" s="14"/>
      <c r="B405" s="15" t="s">
        <v>812</v>
      </c>
      <c r="C405" s="16" t="s">
        <v>813</v>
      </c>
      <c r="D405" s="22">
        <f t="shared" si="63"/>
        <v>2019</v>
      </c>
      <c r="E405" s="18" t="str">
        <f t="shared" si="64"/>
        <v>prev</v>
      </c>
      <c r="F405" s="50">
        <f>+F406+F407+F408</f>
        <v>1774680</v>
      </c>
      <c r="G405" s="49">
        <f>+G406+G407+G408</f>
        <v>1774680</v>
      </c>
    </row>
    <row r="406" spans="1:7" x14ac:dyDescent="0.3">
      <c r="A406" s="14"/>
      <c r="B406" s="20" t="s">
        <v>814</v>
      </c>
      <c r="C406" s="21" t="s">
        <v>815</v>
      </c>
      <c r="D406" s="22">
        <f t="shared" si="63"/>
        <v>2019</v>
      </c>
      <c r="E406" s="18" t="str">
        <f t="shared" si="64"/>
        <v>prev</v>
      </c>
      <c r="F406" s="51">
        <v>258340</v>
      </c>
      <c r="G406" s="48">
        <f>F406</f>
        <v>258340</v>
      </c>
    </row>
    <row r="407" spans="1:7" x14ac:dyDescent="0.3">
      <c r="A407" s="14"/>
      <c r="B407" s="20" t="s">
        <v>816</v>
      </c>
      <c r="C407" s="21" t="s">
        <v>817</v>
      </c>
      <c r="D407" s="22">
        <f t="shared" si="63"/>
        <v>2019</v>
      </c>
      <c r="E407" s="18" t="str">
        <f t="shared" si="64"/>
        <v>prev</v>
      </c>
      <c r="F407" s="51">
        <v>0</v>
      </c>
      <c r="G407" s="48">
        <f>F407</f>
        <v>0</v>
      </c>
    </row>
    <row r="408" spans="1:7" x14ac:dyDescent="0.3">
      <c r="A408" s="14"/>
      <c r="B408" s="20" t="s">
        <v>818</v>
      </c>
      <c r="C408" s="21" t="s">
        <v>819</v>
      </c>
      <c r="D408" s="22">
        <f t="shared" si="63"/>
        <v>2019</v>
      </c>
      <c r="E408" s="18" t="str">
        <f t="shared" si="64"/>
        <v>prev</v>
      </c>
      <c r="F408" s="50">
        <f>+F409+F410+F411+F412</f>
        <v>1516340</v>
      </c>
      <c r="G408" s="49">
        <f>+G409+G410+G411+G412</f>
        <v>1516340</v>
      </c>
    </row>
    <row r="409" spans="1:7" ht="26.4" x14ac:dyDescent="0.3">
      <c r="A409" s="14"/>
      <c r="B409" s="23" t="s">
        <v>820</v>
      </c>
      <c r="C409" s="24" t="s">
        <v>821</v>
      </c>
      <c r="D409" s="22">
        <f t="shared" si="63"/>
        <v>2019</v>
      </c>
      <c r="E409" s="18" t="str">
        <f t="shared" si="64"/>
        <v>prev</v>
      </c>
      <c r="F409" s="51">
        <v>506033</v>
      </c>
      <c r="G409" s="48">
        <f>F409</f>
        <v>506033</v>
      </c>
    </row>
    <row r="410" spans="1:7" x14ac:dyDescent="0.3">
      <c r="A410" s="33"/>
      <c r="B410" s="23" t="s">
        <v>822</v>
      </c>
      <c r="C410" s="24" t="s">
        <v>823</v>
      </c>
      <c r="D410" s="22">
        <f t="shared" si="63"/>
        <v>2019</v>
      </c>
      <c r="E410" s="18" t="str">
        <f t="shared" si="64"/>
        <v>prev</v>
      </c>
      <c r="F410" s="51">
        <v>1010307</v>
      </c>
      <c r="G410" s="48">
        <f t="shared" ref="G410:G412" si="69">F410</f>
        <v>1010307</v>
      </c>
    </row>
    <row r="411" spans="1:7" ht="26.4" x14ac:dyDescent="0.3">
      <c r="A411" s="33" t="s">
        <v>41</v>
      </c>
      <c r="B411" s="23" t="s">
        <v>824</v>
      </c>
      <c r="C411" s="24" t="s">
        <v>825</v>
      </c>
      <c r="D411" s="22">
        <f t="shared" si="63"/>
        <v>2019</v>
      </c>
      <c r="E411" s="18" t="str">
        <f t="shared" si="64"/>
        <v>prev</v>
      </c>
      <c r="F411" s="51">
        <v>0</v>
      </c>
      <c r="G411" s="48">
        <f t="shared" si="69"/>
        <v>0</v>
      </c>
    </row>
    <row r="412" spans="1:7" ht="26.4" x14ac:dyDescent="0.3">
      <c r="A412" s="33"/>
      <c r="B412" s="23" t="s">
        <v>826</v>
      </c>
      <c r="C412" s="24" t="s">
        <v>827</v>
      </c>
      <c r="D412" s="22">
        <f t="shared" si="63"/>
        <v>2019</v>
      </c>
      <c r="E412" s="18" t="str">
        <f t="shared" si="64"/>
        <v>prev</v>
      </c>
      <c r="F412" s="51">
        <v>0</v>
      </c>
      <c r="G412" s="48">
        <f t="shared" si="69"/>
        <v>0</v>
      </c>
    </row>
    <row r="413" spans="1:7" x14ac:dyDescent="0.3">
      <c r="A413" s="14"/>
      <c r="B413" s="39" t="s">
        <v>828</v>
      </c>
      <c r="C413" s="40" t="s">
        <v>829</v>
      </c>
      <c r="D413" s="22">
        <f t="shared" si="63"/>
        <v>2019</v>
      </c>
      <c r="E413" s="18" t="str">
        <f t="shared" si="64"/>
        <v>prev</v>
      </c>
      <c r="F413" s="50">
        <f>+F414+F415</f>
        <v>6313437</v>
      </c>
      <c r="G413" s="49">
        <f>+G414+G415</f>
        <v>6313437</v>
      </c>
    </row>
    <row r="414" spans="1:7" ht="26.4" x14ac:dyDescent="0.3">
      <c r="A414" s="14"/>
      <c r="B414" s="15" t="s">
        <v>830</v>
      </c>
      <c r="C414" s="16" t="s">
        <v>831</v>
      </c>
      <c r="D414" s="22">
        <f t="shared" si="63"/>
        <v>2019</v>
      </c>
      <c r="E414" s="18" t="str">
        <f t="shared" si="64"/>
        <v>prev</v>
      </c>
      <c r="F414" s="51">
        <v>8951</v>
      </c>
      <c r="G414" s="48">
        <f>F414</f>
        <v>8951</v>
      </c>
    </row>
    <row r="415" spans="1:7" x14ac:dyDescent="0.3">
      <c r="A415" s="14"/>
      <c r="B415" s="15" t="s">
        <v>832</v>
      </c>
      <c r="C415" s="16" t="s">
        <v>833</v>
      </c>
      <c r="D415" s="22">
        <f t="shared" si="63"/>
        <v>2019</v>
      </c>
      <c r="E415" s="18" t="str">
        <f t="shared" si="64"/>
        <v>prev</v>
      </c>
      <c r="F415" s="50">
        <f>+F416+F419</f>
        <v>6304486</v>
      </c>
      <c r="G415" s="49">
        <f>+G416+G419</f>
        <v>6304486</v>
      </c>
    </row>
    <row r="416" spans="1:7" x14ac:dyDescent="0.3">
      <c r="A416" s="29"/>
      <c r="B416" s="20" t="s">
        <v>834</v>
      </c>
      <c r="C416" s="21" t="s">
        <v>835</v>
      </c>
      <c r="D416" s="22">
        <f t="shared" si="63"/>
        <v>2019</v>
      </c>
      <c r="E416" s="18" t="str">
        <f t="shared" si="64"/>
        <v>prev</v>
      </c>
      <c r="F416" s="50">
        <f>+F417+F418</f>
        <v>2965632</v>
      </c>
      <c r="G416" s="49">
        <f>+G417+G418</f>
        <v>2965632</v>
      </c>
    </row>
    <row r="417" spans="1:7" ht="26.4" x14ac:dyDescent="0.3">
      <c r="A417" s="29"/>
      <c r="B417" s="23" t="s">
        <v>836</v>
      </c>
      <c r="C417" s="24" t="s">
        <v>837</v>
      </c>
      <c r="D417" s="22">
        <f t="shared" si="63"/>
        <v>2019</v>
      </c>
      <c r="E417" s="18" t="str">
        <f t="shared" si="64"/>
        <v>prev</v>
      </c>
      <c r="F417" s="51">
        <v>0</v>
      </c>
      <c r="G417" s="48">
        <f>F417</f>
        <v>0</v>
      </c>
    </row>
    <row r="418" spans="1:7" x14ac:dyDescent="0.3">
      <c r="A418" s="29"/>
      <c r="B418" s="23" t="s">
        <v>838</v>
      </c>
      <c r="C418" s="24" t="s">
        <v>839</v>
      </c>
      <c r="D418" s="22">
        <f t="shared" si="63"/>
        <v>2019</v>
      </c>
      <c r="E418" s="18" t="str">
        <f t="shared" si="64"/>
        <v>prev</v>
      </c>
      <c r="F418" s="51">
        <v>2965632</v>
      </c>
      <c r="G418" s="48">
        <f t="shared" ref="G418:G419" si="70">F418</f>
        <v>2965632</v>
      </c>
    </row>
    <row r="419" spans="1:7" ht="26.4" x14ac:dyDescent="0.3">
      <c r="A419" s="29"/>
      <c r="B419" s="15" t="s">
        <v>840</v>
      </c>
      <c r="C419" s="16" t="s">
        <v>841</v>
      </c>
      <c r="D419" s="22">
        <f t="shared" si="63"/>
        <v>2019</v>
      </c>
      <c r="E419" s="18" t="str">
        <f t="shared" si="64"/>
        <v>prev</v>
      </c>
      <c r="F419" s="51">
        <v>3338854</v>
      </c>
      <c r="G419" s="48">
        <f t="shared" si="70"/>
        <v>3338854</v>
      </c>
    </row>
    <row r="420" spans="1:7" ht="26.4" x14ac:dyDescent="0.3">
      <c r="A420" s="29"/>
      <c r="B420" s="15" t="s">
        <v>842</v>
      </c>
      <c r="C420" s="16" t="s">
        <v>843</v>
      </c>
      <c r="D420" s="22">
        <f t="shared" si="63"/>
        <v>2019</v>
      </c>
      <c r="E420" s="18" t="str">
        <f t="shared" si="64"/>
        <v>prev</v>
      </c>
      <c r="F420" s="50">
        <f>+F421+F422</f>
        <v>0</v>
      </c>
      <c r="G420" s="49">
        <f>+G421+G422</f>
        <v>0</v>
      </c>
    </row>
    <row r="421" spans="1:7" ht="26.4" x14ac:dyDescent="0.3">
      <c r="A421" s="29"/>
      <c r="B421" s="20" t="s">
        <v>844</v>
      </c>
      <c r="C421" s="21" t="s">
        <v>845</v>
      </c>
      <c r="D421" s="22">
        <f t="shared" si="63"/>
        <v>2019</v>
      </c>
      <c r="E421" s="18" t="str">
        <f t="shared" si="64"/>
        <v>prev</v>
      </c>
      <c r="F421" s="51">
        <v>0</v>
      </c>
      <c r="G421" s="48">
        <f>F421</f>
        <v>0</v>
      </c>
    </row>
    <row r="422" spans="1:7" x14ac:dyDescent="0.3">
      <c r="A422" s="29"/>
      <c r="B422" s="20" t="s">
        <v>846</v>
      </c>
      <c r="C422" s="21" t="s">
        <v>847</v>
      </c>
      <c r="D422" s="22">
        <f t="shared" si="63"/>
        <v>2019</v>
      </c>
      <c r="E422" s="18" t="str">
        <f t="shared" si="64"/>
        <v>prev</v>
      </c>
      <c r="F422" s="51">
        <v>0</v>
      </c>
      <c r="G422" s="48">
        <f>F422</f>
        <v>0</v>
      </c>
    </row>
    <row r="423" spans="1:7" x14ac:dyDescent="0.3">
      <c r="A423" s="29"/>
      <c r="B423" s="15" t="s">
        <v>848</v>
      </c>
      <c r="C423" s="16" t="s">
        <v>849</v>
      </c>
      <c r="D423" s="22">
        <f t="shared" si="63"/>
        <v>2019</v>
      </c>
      <c r="E423" s="18" t="str">
        <f t="shared" si="64"/>
        <v>prev</v>
      </c>
      <c r="F423" s="50">
        <f>+F424+F433</f>
        <v>0</v>
      </c>
      <c r="G423" s="49">
        <f>+G424+G433</f>
        <v>0</v>
      </c>
    </row>
    <row r="424" spans="1:7" x14ac:dyDescent="0.3">
      <c r="A424" s="29"/>
      <c r="B424" s="20" t="s">
        <v>850</v>
      </c>
      <c r="C424" s="21" t="s">
        <v>851</v>
      </c>
      <c r="D424" s="22">
        <f t="shared" si="63"/>
        <v>2019</v>
      </c>
      <c r="E424" s="18" t="str">
        <f t="shared" si="64"/>
        <v>prev</v>
      </c>
      <c r="F424" s="50">
        <f>SUM(F425:F432)</f>
        <v>0</v>
      </c>
      <c r="G424" s="49">
        <f>SUM(G425:G432)</f>
        <v>0</v>
      </c>
    </row>
    <row r="425" spans="1:7" x14ac:dyDescent="0.3">
      <c r="A425" s="29"/>
      <c r="B425" s="23" t="s">
        <v>852</v>
      </c>
      <c r="C425" s="24" t="s">
        <v>853</v>
      </c>
      <c r="D425" s="22">
        <f t="shared" si="63"/>
        <v>2019</v>
      </c>
      <c r="E425" s="18" t="str">
        <f t="shared" si="64"/>
        <v>prev</v>
      </c>
      <c r="F425" s="51">
        <v>0</v>
      </c>
      <c r="G425" s="48">
        <f>F425</f>
        <v>0</v>
      </c>
    </row>
    <row r="426" spans="1:7" x14ac:dyDescent="0.3">
      <c r="A426" s="29"/>
      <c r="B426" s="23" t="s">
        <v>854</v>
      </c>
      <c r="C426" s="24" t="s">
        <v>855</v>
      </c>
      <c r="D426" s="22">
        <f t="shared" si="63"/>
        <v>2019</v>
      </c>
      <c r="E426" s="18" t="str">
        <f t="shared" si="64"/>
        <v>prev</v>
      </c>
      <c r="F426" s="51">
        <v>0</v>
      </c>
      <c r="G426" s="48">
        <f t="shared" ref="G426:G432" si="71">F426</f>
        <v>0</v>
      </c>
    </row>
    <row r="427" spans="1:7" x14ac:dyDescent="0.3">
      <c r="A427" s="29"/>
      <c r="B427" s="23" t="s">
        <v>856</v>
      </c>
      <c r="C427" s="24" t="s">
        <v>857</v>
      </c>
      <c r="D427" s="22">
        <f t="shared" si="63"/>
        <v>2019</v>
      </c>
      <c r="E427" s="18" t="str">
        <f t="shared" si="64"/>
        <v>prev</v>
      </c>
      <c r="F427" s="51">
        <v>0</v>
      </c>
      <c r="G427" s="48">
        <f t="shared" si="71"/>
        <v>0</v>
      </c>
    </row>
    <row r="428" spans="1:7" x14ac:dyDescent="0.3">
      <c r="A428" s="29"/>
      <c r="B428" s="23" t="s">
        <v>858</v>
      </c>
      <c r="C428" s="24" t="s">
        <v>859</v>
      </c>
      <c r="D428" s="22">
        <f t="shared" si="63"/>
        <v>2019</v>
      </c>
      <c r="E428" s="18" t="str">
        <f t="shared" si="64"/>
        <v>prev</v>
      </c>
      <c r="F428" s="51">
        <v>0</v>
      </c>
      <c r="G428" s="48">
        <f t="shared" si="71"/>
        <v>0</v>
      </c>
    </row>
    <row r="429" spans="1:7" x14ac:dyDescent="0.3">
      <c r="A429" s="29"/>
      <c r="B429" s="23" t="s">
        <v>860</v>
      </c>
      <c r="C429" s="24" t="s">
        <v>861</v>
      </c>
      <c r="D429" s="22">
        <f t="shared" si="63"/>
        <v>2019</v>
      </c>
      <c r="E429" s="18" t="str">
        <f t="shared" si="64"/>
        <v>prev</v>
      </c>
      <c r="F429" s="51">
        <v>0</v>
      </c>
      <c r="G429" s="48">
        <f t="shared" si="71"/>
        <v>0</v>
      </c>
    </row>
    <row r="430" spans="1:7" x14ac:dyDescent="0.3">
      <c r="A430" s="29"/>
      <c r="B430" s="23" t="s">
        <v>862</v>
      </c>
      <c r="C430" s="24" t="s">
        <v>863</v>
      </c>
      <c r="D430" s="22">
        <f t="shared" si="63"/>
        <v>2019</v>
      </c>
      <c r="E430" s="18" t="str">
        <f t="shared" si="64"/>
        <v>prev</v>
      </c>
      <c r="F430" s="51">
        <v>0</v>
      </c>
      <c r="G430" s="48">
        <f t="shared" si="71"/>
        <v>0</v>
      </c>
    </row>
    <row r="431" spans="1:7" x14ac:dyDescent="0.3">
      <c r="A431" s="29"/>
      <c r="B431" s="23" t="s">
        <v>864</v>
      </c>
      <c r="C431" s="24" t="s">
        <v>865</v>
      </c>
      <c r="D431" s="22">
        <f t="shared" si="63"/>
        <v>2019</v>
      </c>
      <c r="E431" s="18" t="str">
        <f t="shared" si="64"/>
        <v>prev</v>
      </c>
      <c r="F431" s="51">
        <v>0</v>
      </c>
      <c r="G431" s="48">
        <f t="shared" si="71"/>
        <v>0</v>
      </c>
    </row>
    <row r="432" spans="1:7" x14ac:dyDescent="0.3">
      <c r="A432" s="29"/>
      <c r="B432" s="23" t="s">
        <v>866</v>
      </c>
      <c r="C432" s="24" t="s">
        <v>867</v>
      </c>
      <c r="D432" s="22">
        <f t="shared" si="63"/>
        <v>2019</v>
      </c>
      <c r="E432" s="18" t="str">
        <f t="shared" si="64"/>
        <v>prev</v>
      </c>
      <c r="F432" s="51">
        <v>0</v>
      </c>
      <c r="G432" s="48">
        <f t="shared" si="71"/>
        <v>0</v>
      </c>
    </row>
    <row r="433" spans="1:7" x14ac:dyDescent="0.3">
      <c r="A433" s="29"/>
      <c r="B433" s="20" t="s">
        <v>868</v>
      </c>
      <c r="C433" s="21" t="s">
        <v>869</v>
      </c>
      <c r="D433" s="22">
        <f t="shared" si="63"/>
        <v>2019</v>
      </c>
      <c r="E433" s="18" t="str">
        <f t="shared" si="64"/>
        <v>prev</v>
      </c>
      <c r="F433" s="50">
        <f>SUM(F434:F439)</f>
        <v>0</v>
      </c>
      <c r="G433" s="49">
        <f>SUM(G434:G439)</f>
        <v>0</v>
      </c>
    </row>
    <row r="434" spans="1:7" x14ac:dyDescent="0.3">
      <c r="A434" s="29"/>
      <c r="B434" s="23" t="s">
        <v>870</v>
      </c>
      <c r="C434" s="24" t="s">
        <v>871</v>
      </c>
      <c r="D434" s="22">
        <f t="shared" si="63"/>
        <v>2019</v>
      </c>
      <c r="E434" s="18" t="str">
        <f t="shared" si="64"/>
        <v>prev</v>
      </c>
      <c r="F434" s="51">
        <v>0</v>
      </c>
      <c r="G434" s="48">
        <f>F434</f>
        <v>0</v>
      </c>
    </row>
    <row r="435" spans="1:7" ht="26.4" x14ac:dyDescent="0.3">
      <c r="A435" s="29"/>
      <c r="B435" s="23" t="s">
        <v>872</v>
      </c>
      <c r="C435" s="24" t="s">
        <v>873</v>
      </c>
      <c r="D435" s="22">
        <f t="shared" si="63"/>
        <v>2019</v>
      </c>
      <c r="E435" s="18" t="str">
        <f t="shared" si="64"/>
        <v>prev</v>
      </c>
      <c r="F435" s="51">
        <v>0</v>
      </c>
      <c r="G435" s="48">
        <f t="shared" ref="G435:G439" si="72">F435</f>
        <v>0</v>
      </c>
    </row>
    <row r="436" spans="1:7" x14ac:dyDescent="0.3">
      <c r="A436" s="29"/>
      <c r="B436" s="23" t="s">
        <v>874</v>
      </c>
      <c r="C436" s="24" t="s">
        <v>875</v>
      </c>
      <c r="D436" s="22">
        <f t="shared" si="63"/>
        <v>2019</v>
      </c>
      <c r="E436" s="18" t="str">
        <f t="shared" si="64"/>
        <v>prev</v>
      </c>
      <c r="F436" s="51">
        <v>0</v>
      </c>
      <c r="G436" s="48">
        <f t="shared" si="72"/>
        <v>0</v>
      </c>
    </row>
    <row r="437" spans="1:7" x14ac:dyDescent="0.3">
      <c r="A437" s="29"/>
      <c r="B437" s="23" t="s">
        <v>876</v>
      </c>
      <c r="C437" s="24" t="s">
        <v>877</v>
      </c>
      <c r="D437" s="22">
        <f t="shared" si="63"/>
        <v>2019</v>
      </c>
      <c r="E437" s="18" t="str">
        <f t="shared" si="64"/>
        <v>prev</v>
      </c>
      <c r="F437" s="51">
        <v>0</v>
      </c>
      <c r="G437" s="48">
        <f t="shared" si="72"/>
        <v>0</v>
      </c>
    </row>
    <row r="438" spans="1:7" x14ac:dyDescent="0.3">
      <c r="A438" s="29"/>
      <c r="B438" s="23" t="s">
        <v>878</v>
      </c>
      <c r="C438" s="24" t="s">
        <v>879</v>
      </c>
      <c r="D438" s="22">
        <f t="shared" si="63"/>
        <v>2019</v>
      </c>
      <c r="E438" s="18" t="str">
        <f t="shared" si="64"/>
        <v>prev</v>
      </c>
      <c r="F438" s="51">
        <v>0</v>
      </c>
      <c r="G438" s="48">
        <f t="shared" si="72"/>
        <v>0</v>
      </c>
    </row>
    <row r="439" spans="1:7" x14ac:dyDescent="0.3">
      <c r="A439" s="29"/>
      <c r="B439" s="23" t="s">
        <v>880</v>
      </c>
      <c r="C439" s="24" t="s">
        <v>881</v>
      </c>
      <c r="D439" s="22">
        <f t="shared" si="63"/>
        <v>2019</v>
      </c>
      <c r="E439" s="18" t="str">
        <f t="shared" si="64"/>
        <v>prev</v>
      </c>
      <c r="F439" s="51">
        <v>0</v>
      </c>
      <c r="G439" s="48">
        <f t="shared" si="72"/>
        <v>0</v>
      </c>
    </row>
    <row r="440" spans="1:7" x14ac:dyDescent="0.3">
      <c r="A440" s="29"/>
      <c r="B440" s="15" t="s">
        <v>882</v>
      </c>
      <c r="C440" s="16" t="s">
        <v>883</v>
      </c>
      <c r="D440" s="22">
        <f t="shared" si="63"/>
        <v>2019</v>
      </c>
      <c r="E440" s="18" t="str">
        <f t="shared" si="64"/>
        <v>prev</v>
      </c>
      <c r="F440" s="50">
        <f>+F441+F449+F450+F457</f>
        <v>2300000</v>
      </c>
      <c r="G440" s="49">
        <f>+G441+G449+G450+G457</f>
        <v>2300000</v>
      </c>
    </row>
    <row r="441" spans="1:7" x14ac:dyDescent="0.3">
      <c r="A441" s="29"/>
      <c r="B441" s="20" t="s">
        <v>884</v>
      </c>
      <c r="C441" s="21" t="s">
        <v>885</v>
      </c>
      <c r="D441" s="22">
        <f t="shared" si="63"/>
        <v>2019</v>
      </c>
      <c r="E441" s="18" t="str">
        <f t="shared" si="64"/>
        <v>prev</v>
      </c>
      <c r="F441" s="50">
        <f>SUM(F442:F448)</f>
        <v>2300000</v>
      </c>
      <c r="G441" s="49">
        <f>SUM(G442:G448)</f>
        <v>2300000</v>
      </c>
    </row>
    <row r="442" spans="1:7" ht="26.4" x14ac:dyDescent="0.3">
      <c r="A442" s="29"/>
      <c r="B442" s="23" t="s">
        <v>886</v>
      </c>
      <c r="C442" s="24" t="s">
        <v>887</v>
      </c>
      <c r="D442" s="22">
        <f t="shared" si="63"/>
        <v>2019</v>
      </c>
      <c r="E442" s="18" t="str">
        <f t="shared" si="64"/>
        <v>prev</v>
      </c>
      <c r="F442" s="51">
        <v>400000</v>
      </c>
      <c r="G442" s="48">
        <f>F442</f>
        <v>400000</v>
      </c>
    </row>
    <row r="443" spans="1:7" ht="26.4" x14ac:dyDescent="0.3">
      <c r="A443" s="29"/>
      <c r="B443" s="23" t="s">
        <v>888</v>
      </c>
      <c r="C443" s="24" t="s">
        <v>889</v>
      </c>
      <c r="D443" s="22">
        <f t="shared" si="63"/>
        <v>2019</v>
      </c>
      <c r="E443" s="18" t="str">
        <f t="shared" si="64"/>
        <v>prev</v>
      </c>
      <c r="F443" s="51">
        <v>0</v>
      </c>
      <c r="G443" s="48">
        <f t="shared" ref="G443:G449" si="73">F443</f>
        <v>0</v>
      </c>
    </row>
    <row r="444" spans="1:7" ht="26.4" x14ac:dyDescent="0.3">
      <c r="A444" s="29"/>
      <c r="B444" s="23" t="s">
        <v>890</v>
      </c>
      <c r="C444" s="24" t="s">
        <v>891</v>
      </c>
      <c r="D444" s="22">
        <f t="shared" si="63"/>
        <v>2019</v>
      </c>
      <c r="E444" s="18" t="str">
        <f t="shared" si="64"/>
        <v>prev</v>
      </c>
      <c r="F444" s="51">
        <v>0</v>
      </c>
      <c r="G444" s="48">
        <f t="shared" si="73"/>
        <v>0</v>
      </c>
    </row>
    <row r="445" spans="1:7" ht="26.4" x14ac:dyDescent="0.3">
      <c r="A445" s="29"/>
      <c r="B445" s="23" t="s">
        <v>892</v>
      </c>
      <c r="C445" s="24" t="s">
        <v>893</v>
      </c>
      <c r="D445" s="22">
        <f t="shared" si="63"/>
        <v>2019</v>
      </c>
      <c r="E445" s="18" t="str">
        <f t="shared" si="64"/>
        <v>prev</v>
      </c>
      <c r="F445" s="51">
        <v>1900000</v>
      </c>
      <c r="G445" s="48">
        <f t="shared" si="73"/>
        <v>1900000</v>
      </c>
    </row>
    <row r="446" spans="1:7" x14ac:dyDescent="0.3">
      <c r="A446" s="29"/>
      <c r="B446" s="23" t="s">
        <v>894</v>
      </c>
      <c r="C446" s="24" t="s">
        <v>895</v>
      </c>
      <c r="D446" s="22">
        <f t="shared" si="63"/>
        <v>2019</v>
      </c>
      <c r="E446" s="18" t="str">
        <f t="shared" si="64"/>
        <v>prev</v>
      </c>
      <c r="F446" s="51">
        <v>0</v>
      </c>
      <c r="G446" s="48">
        <f t="shared" si="73"/>
        <v>0</v>
      </c>
    </row>
    <row r="447" spans="1:7" x14ac:dyDescent="0.3">
      <c r="A447" s="29"/>
      <c r="B447" s="23" t="s">
        <v>896</v>
      </c>
      <c r="C447" s="24" t="s">
        <v>897</v>
      </c>
      <c r="D447" s="22">
        <f t="shared" si="63"/>
        <v>2019</v>
      </c>
      <c r="E447" s="18" t="str">
        <f t="shared" si="64"/>
        <v>prev</v>
      </c>
      <c r="F447" s="51">
        <v>0</v>
      </c>
      <c r="G447" s="48">
        <f t="shared" si="73"/>
        <v>0</v>
      </c>
    </row>
    <row r="448" spans="1:7" x14ac:dyDescent="0.3">
      <c r="A448" s="29"/>
      <c r="B448" s="23" t="s">
        <v>898</v>
      </c>
      <c r="C448" s="24" t="s">
        <v>899</v>
      </c>
      <c r="D448" s="22">
        <f t="shared" si="63"/>
        <v>2019</v>
      </c>
      <c r="E448" s="18" t="str">
        <f t="shared" si="64"/>
        <v>prev</v>
      </c>
      <c r="F448" s="51">
        <v>0</v>
      </c>
      <c r="G448" s="48">
        <f t="shared" si="73"/>
        <v>0</v>
      </c>
    </row>
    <row r="449" spans="1:7" ht="26.4" x14ac:dyDescent="0.3">
      <c r="A449" s="29"/>
      <c r="B449" s="20" t="s">
        <v>900</v>
      </c>
      <c r="C449" s="21" t="s">
        <v>901</v>
      </c>
      <c r="D449" s="22">
        <f t="shared" si="63"/>
        <v>2019</v>
      </c>
      <c r="E449" s="18" t="str">
        <f t="shared" si="64"/>
        <v>prev</v>
      </c>
      <c r="F449" s="51">
        <v>0</v>
      </c>
      <c r="G449" s="48">
        <f t="shared" si="73"/>
        <v>0</v>
      </c>
    </row>
    <row r="450" spans="1:7" ht="26.4" x14ac:dyDescent="0.3">
      <c r="A450" s="29"/>
      <c r="B450" s="20" t="s">
        <v>902</v>
      </c>
      <c r="C450" s="21" t="s">
        <v>903</v>
      </c>
      <c r="D450" s="22">
        <f t="shared" si="63"/>
        <v>2019</v>
      </c>
      <c r="E450" s="18" t="str">
        <f t="shared" si="64"/>
        <v>prev</v>
      </c>
      <c r="F450" s="50">
        <f>SUM(F451:F456)</f>
        <v>0</v>
      </c>
      <c r="G450" s="49">
        <f>SUM(G451:G456)</f>
        <v>0</v>
      </c>
    </row>
    <row r="451" spans="1:7" ht="26.4" x14ac:dyDescent="0.3">
      <c r="A451" s="29"/>
      <c r="B451" s="23" t="s">
        <v>904</v>
      </c>
      <c r="C451" s="24" t="s">
        <v>905</v>
      </c>
      <c r="D451" s="22">
        <f t="shared" si="63"/>
        <v>2019</v>
      </c>
      <c r="E451" s="18" t="str">
        <f t="shared" si="64"/>
        <v>prev</v>
      </c>
      <c r="F451" s="51">
        <v>0</v>
      </c>
      <c r="G451" s="48">
        <f>F451</f>
        <v>0</v>
      </c>
    </row>
    <row r="452" spans="1:7" ht="26.4" x14ac:dyDescent="0.3">
      <c r="A452" s="29"/>
      <c r="B452" s="23" t="s">
        <v>906</v>
      </c>
      <c r="C452" s="24" t="s">
        <v>907</v>
      </c>
      <c r="D452" s="22">
        <f t="shared" si="63"/>
        <v>2019</v>
      </c>
      <c r="E452" s="18" t="str">
        <f t="shared" si="64"/>
        <v>prev</v>
      </c>
      <c r="F452" s="51">
        <v>0</v>
      </c>
      <c r="G452" s="48">
        <f t="shared" ref="G452:G456" si="74">F452</f>
        <v>0</v>
      </c>
    </row>
    <row r="453" spans="1:7" ht="26.4" x14ac:dyDescent="0.3">
      <c r="A453" s="29"/>
      <c r="B453" s="23" t="s">
        <v>908</v>
      </c>
      <c r="C453" s="24" t="s">
        <v>909</v>
      </c>
      <c r="D453" s="22">
        <f t="shared" si="63"/>
        <v>2019</v>
      </c>
      <c r="E453" s="18" t="str">
        <f t="shared" si="64"/>
        <v>prev</v>
      </c>
      <c r="F453" s="51">
        <v>0</v>
      </c>
      <c r="G453" s="48">
        <f t="shared" si="74"/>
        <v>0</v>
      </c>
    </row>
    <row r="454" spans="1:7" ht="26.4" x14ac:dyDescent="0.3">
      <c r="A454" s="29"/>
      <c r="B454" s="23" t="s">
        <v>910</v>
      </c>
      <c r="C454" s="24" t="s">
        <v>911</v>
      </c>
      <c r="D454" s="22">
        <f t="shared" ref="D454:D517" si="75">D453</f>
        <v>2019</v>
      </c>
      <c r="E454" s="18" t="str">
        <f t="shared" ref="E454:E517" si="76">+E453</f>
        <v>prev</v>
      </c>
      <c r="F454" s="51">
        <v>0</v>
      </c>
      <c r="G454" s="48">
        <f t="shared" si="74"/>
        <v>0</v>
      </c>
    </row>
    <row r="455" spans="1:7" ht="26.4" x14ac:dyDescent="0.3">
      <c r="A455" s="29"/>
      <c r="B455" s="23" t="s">
        <v>912</v>
      </c>
      <c r="C455" s="24" t="s">
        <v>913</v>
      </c>
      <c r="D455" s="22">
        <f t="shared" si="75"/>
        <v>2019</v>
      </c>
      <c r="E455" s="18" t="str">
        <f t="shared" si="76"/>
        <v>prev</v>
      </c>
      <c r="F455" s="51">
        <v>0</v>
      </c>
      <c r="G455" s="48">
        <f t="shared" si="74"/>
        <v>0</v>
      </c>
    </row>
    <row r="456" spans="1:7" ht="26.4" x14ac:dyDescent="0.3">
      <c r="A456" s="29"/>
      <c r="B456" s="23" t="s">
        <v>914</v>
      </c>
      <c r="C456" s="24" t="s">
        <v>915</v>
      </c>
      <c r="D456" s="22">
        <f t="shared" si="75"/>
        <v>2019</v>
      </c>
      <c r="E456" s="18" t="str">
        <f t="shared" si="76"/>
        <v>prev</v>
      </c>
      <c r="F456" s="51">
        <v>0</v>
      </c>
      <c r="G456" s="48">
        <f t="shared" si="74"/>
        <v>0</v>
      </c>
    </row>
    <row r="457" spans="1:7" x14ac:dyDescent="0.3">
      <c r="A457" s="29"/>
      <c r="B457" s="20" t="s">
        <v>916</v>
      </c>
      <c r="C457" s="21" t="s">
        <v>917</v>
      </c>
      <c r="D457" s="22">
        <f t="shared" si="75"/>
        <v>2019</v>
      </c>
      <c r="E457" s="18" t="str">
        <f t="shared" si="76"/>
        <v>prev</v>
      </c>
      <c r="F457" s="50">
        <f>SUM(F458:F467)</f>
        <v>0</v>
      </c>
      <c r="G457" s="49">
        <f>SUM(G458:G467)</f>
        <v>0</v>
      </c>
    </row>
    <row r="458" spans="1:7" x14ac:dyDescent="0.3">
      <c r="A458" s="29"/>
      <c r="B458" s="41" t="s">
        <v>918</v>
      </c>
      <c r="C458" s="42" t="s">
        <v>919</v>
      </c>
      <c r="D458" s="22">
        <f t="shared" si="75"/>
        <v>2019</v>
      </c>
      <c r="E458" s="18" t="str">
        <f t="shared" si="76"/>
        <v>prev</v>
      </c>
      <c r="F458" s="51">
        <v>0</v>
      </c>
      <c r="G458" s="48">
        <f>F458</f>
        <v>0</v>
      </c>
    </row>
    <row r="459" spans="1:7" x14ac:dyDescent="0.3">
      <c r="A459" s="29"/>
      <c r="B459" s="41" t="s">
        <v>920</v>
      </c>
      <c r="C459" s="42" t="s">
        <v>921</v>
      </c>
      <c r="D459" s="22">
        <f t="shared" si="75"/>
        <v>2019</v>
      </c>
      <c r="E459" s="18" t="str">
        <f t="shared" si="76"/>
        <v>prev</v>
      </c>
      <c r="F459" s="51">
        <v>0</v>
      </c>
      <c r="G459" s="48">
        <f t="shared" ref="G459:G467" si="77">F459</f>
        <v>0</v>
      </c>
    </row>
    <row r="460" spans="1:7" x14ac:dyDescent="0.3">
      <c r="A460" s="29"/>
      <c r="B460" s="41" t="s">
        <v>922</v>
      </c>
      <c r="C460" s="42" t="s">
        <v>923</v>
      </c>
      <c r="D460" s="22">
        <f t="shared" si="75"/>
        <v>2019</v>
      </c>
      <c r="E460" s="18" t="str">
        <f t="shared" si="76"/>
        <v>prev</v>
      </c>
      <c r="F460" s="51">
        <v>0</v>
      </c>
      <c r="G460" s="48">
        <f t="shared" si="77"/>
        <v>0</v>
      </c>
    </row>
    <row r="461" spans="1:7" x14ac:dyDescent="0.3">
      <c r="A461" s="29"/>
      <c r="B461" s="23" t="s">
        <v>924</v>
      </c>
      <c r="C461" s="24" t="s">
        <v>925</v>
      </c>
      <c r="D461" s="22">
        <f t="shared" si="75"/>
        <v>2019</v>
      </c>
      <c r="E461" s="18" t="str">
        <f t="shared" si="76"/>
        <v>prev</v>
      </c>
      <c r="F461" s="51">
        <v>0</v>
      </c>
      <c r="G461" s="48">
        <f t="shared" si="77"/>
        <v>0</v>
      </c>
    </row>
    <row r="462" spans="1:7" x14ac:dyDescent="0.3">
      <c r="A462" s="29"/>
      <c r="B462" s="23" t="s">
        <v>926</v>
      </c>
      <c r="C462" s="24" t="s">
        <v>927</v>
      </c>
      <c r="D462" s="22">
        <f t="shared" si="75"/>
        <v>2019</v>
      </c>
      <c r="E462" s="18" t="str">
        <f t="shared" si="76"/>
        <v>prev</v>
      </c>
      <c r="F462" s="51">
        <v>0</v>
      </c>
      <c r="G462" s="48">
        <f t="shared" si="77"/>
        <v>0</v>
      </c>
    </row>
    <row r="463" spans="1:7" x14ac:dyDescent="0.3">
      <c r="A463" s="29"/>
      <c r="B463" s="23" t="s">
        <v>928</v>
      </c>
      <c r="C463" s="24" t="s">
        <v>929</v>
      </c>
      <c r="D463" s="22">
        <f t="shared" si="75"/>
        <v>2019</v>
      </c>
      <c r="E463" s="18" t="str">
        <f t="shared" si="76"/>
        <v>prev</v>
      </c>
      <c r="F463" s="51">
        <v>0</v>
      </c>
      <c r="G463" s="48">
        <f t="shared" si="77"/>
        <v>0</v>
      </c>
    </row>
    <row r="464" spans="1:7" x14ac:dyDescent="0.3">
      <c r="A464" s="29"/>
      <c r="B464" s="23" t="s">
        <v>930</v>
      </c>
      <c r="C464" s="24" t="s">
        <v>931</v>
      </c>
      <c r="D464" s="22">
        <f t="shared" si="75"/>
        <v>2019</v>
      </c>
      <c r="E464" s="18" t="str">
        <f t="shared" si="76"/>
        <v>prev</v>
      </c>
      <c r="F464" s="51">
        <v>0</v>
      </c>
      <c r="G464" s="48">
        <f t="shared" si="77"/>
        <v>0</v>
      </c>
    </row>
    <row r="465" spans="1:7" x14ac:dyDescent="0.3">
      <c r="A465" s="29"/>
      <c r="B465" s="23" t="s">
        <v>932</v>
      </c>
      <c r="C465" s="24" t="s">
        <v>933</v>
      </c>
      <c r="D465" s="22">
        <f t="shared" si="75"/>
        <v>2019</v>
      </c>
      <c r="E465" s="18" t="str">
        <f t="shared" si="76"/>
        <v>prev</v>
      </c>
      <c r="F465" s="51">
        <v>0</v>
      </c>
      <c r="G465" s="48">
        <f t="shared" si="77"/>
        <v>0</v>
      </c>
    </row>
    <row r="466" spans="1:7" ht="26.4" x14ac:dyDescent="0.3">
      <c r="A466" s="29"/>
      <c r="B466" s="23" t="s">
        <v>934</v>
      </c>
      <c r="C466" s="24" t="s">
        <v>935</v>
      </c>
      <c r="D466" s="22">
        <f t="shared" si="75"/>
        <v>2019</v>
      </c>
      <c r="E466" s="18" t="str">
        <f t="shared" si="76"/>
        <v>prev</v>
      </c>
      <c r="F466" s="51">
        <v>0</v>
      </c>
      <c r="G466" s="48">
        <f t="shared" si="77"/>
        <v>0</v>
      </c>
    </row>
    <row r="467" spans="1:7" x14ac:dyDescent="0.3">
      <c r="A467" s="29"/>
      <c r="B467" s="41" t="s">
        <v>936</v>
      </c>
      <c r="C467" s="43" t="s">
        <v>937</v>
      </c>
      <c r="D467" s="22">
        <f t="shared" si="75"/>
        <v>2019</v>
      </c>
      <c r="E467" s="18" t="str">
        <f t="shared" si="76"/>
        <v>prev</v>
      </c>
      <c r="F467" s="51">
        <v>0</v>
      </c>
      <c r="G467" s="48">
        <f t="shared" si="77"/>
        <v>0</v>
      </c>
    </row>
    <row r="468" spans="1:7" x14ac:dyDescent="0.3">
      <c r="A468" s="14"/>
      <c r="B468" s="15" t="s">
        <v>938</v>
      </c>
      <c r="C468" s="16" t="s">
        <v>939</v>
      </c>
      <c r="D468" s="22">
        <f t="shared" si="75"/>
        <v>2019</v>
      </c>
      <c r="E468" s="18" t="str">
        <f t="shared" si="76"/>
        <v>prev</v>
      </c>
      <c r="F468" s="50">
        <f>+F440+F423+F413+F405+F363+F353+F345+F176+F137+F420</f>
        <v>192623077</v>
      </c>
      <c r="G468" s="49">
        <f>+G440+G423+G413+G405+G363+G353+G345+G176+G137+G420</f>
        <v>192623077</v>
      </c>
    </row>
    <row r="469" spans="1:7" x14ac:dyDescent="0.3">
      <c r="A469" s="14"/>
      <c r="B469" s="15" t="s">
        <v>940</v>
      </c>
      <c r="C469" s="16" t="s">
        <v>941</v>
      </c>
      <c r="D469" s="22">
        <f t="shared" si="75"/>
        <v>2019</v>
      </c>
      <c r="E469" s="18" t="str">
        <f t="shared" si="76"/>
        <v>prev</v>
      </c>
      <c r="F469" s="50">
        <f>+F470+F471+F472</f>
        <v>0</v>
      </c>
      <c r="G469" s="49">
        <f>+G470+G471+G472</f>
        <v>0</v>
      </c>
    </row>
    <row r="470" spans="1:7" x14ac:dyDescent="0.3">
      <c r="A470" s="14"/>
      <c r="B470" s="20" t="s">
        <v>942</v>
      </c>
      <c r="C470" s="21" t="s">
        <v>943</v>
      </c>
      <c r="D470" s="22">
        <f t="shared" si="75"/>
        <v>2019</v>
      </c>
      <c r="E470" s="18" t="str">
        <f t="shared" si="76"/>
        <v>prev</v>
      </c>
      <c r="F470" s="51">
        <v>0</v>
      </c>
      <c r="G470" s="48">
        <f>F470</f>
        <v>0</v>
      </c>
    </row>
    <row r="471" spans="1:7" x14ac:dyDescent="0.3">
      <c r="A471" s="14"/>
      <c r="B471" s="20" t="s">
        <v>944</v>
      </c>
      <c r="C471" s="21" t="s">
        <v>945</v>
      </c>
      <c r="D471" s="22">
        <f t="shared" si="75"/>
        <v>2019</v>
      </c>
      <c r="E471" s="18" t="str">
        <f t="shared" si="76"/>
        <v>prev</v>
      </c>
      <c r="F471" s="51">
        <v>0</v>
      </c>
      <c r="G471" s="48">
        <f t="shared" ref="G471:G472" si="78">F471</f>
        <v>0</v>
      </c>
    </row>
    <row r="472" spans="1:7" x14ac:dyDescent="0.3">
      <c r="A472" s="14"/>
      <c r="B472" s="20" t="s">
        <v>946</v>
      </c>
      <c r="C472" s="21" t="s">
        <v>947</v>
      </c>
      <c r="D472" s="22">
        <f t="shared" si="75"/>
        <v>2019</v>
      </c>
      <c r="E472" s="18" t="str">
        <f t="shared" si="76"/>
        <v>prev</v>
      </c>
      <c r="F472" s="51">
        <v>0</v>
      </c>
      <c r="G472" s="48">
        <f t="shared" si="78"/>
        <v>0</v>
      </c>
    </row>
    <row r="473" spans="1:7" x14ac:dyDescent="0.3">
      <c r="A473" s="14"/>
      <c r="B473" s="15" t="s">
        <v>948</v>
      </c>
      <c r="C473" s="16" t="s">
        <v>949</v>
      </c>
      <c r="D473" s="22">
        <f t="shared" si="75"/>
        <v>2019</v>
      </c>
      <c r="E473" s="18" t="str">
        <f t="shared" si="76"/>
        <v>prev</v>
      </c>
      <c r="F473" s="50">
        <f>SUM(F474:F478)</f>
        <v>0</v>
      </c>
      <c r="G473" s="49">
        <f>SUM(G474:G478)</f>
        <v>0</v>
      </c>
    </row>
    <row r="474" spans="1:7" x14ac:dyDescent="0.3">
      <c r="A474" s="14"/>
      <c r="B474" s="20" t="s">
        <v>950</v>
      </c>
      <c r="C474" s="21" t="s">
        <v>951</v>
      </c>
      <c r="D474" s="22">
        <f t="shared" si="75"/>
        <v>2019</v>
      </c>
      <c r="E474" s="18" t="str">
        <f t="shared" si="76"/>
        <v>prev</v>
      </c>
      <c r="F474" s="51">
        <v>0</v>
      </c>
      <c r="G474" s="48">
        <f>F474</f>
        <v>0</v>
      </c>
    </row>
    <row r="475" spans="1:7" ht="26.4" x14ac:dyDescent="0.3">
      <c r="A475" s="14"/>
      <c r="B475" s="20" t="s">
        <v>952</v>
      </c>
      <c r="C475" s="21" t="s">
        <v>953</v>
      </c>
      <c r="D475" s="22">
        <f t="shared" si="75"/>
        <v>2019</v>
      </c>
      <c r="E475" s="18" t="str">
        <f t="shared" si="76"/>
        <v>prev</v>
      </c>
      <c r="F475" s="51">
        <v>0</v>
      </c>
      <c r="G475" s="48">
        <f t="shared" ref="G475:G478" si="79">F475</f>
        <v>0</v>
      </c>
    </row>
    <row r="476" spans="1:7" ht="26.4" x14ac:dyDescent="0.3">
      <c r="A476" s="14"/>
      <c r="B476" s="20" t="s">
        <v>954</v>
      </c>
      <c r="C476" s="21" t="s">
        <v>955</v>
      </c>
      <c r="D476" s="22">
        <f t="shared" si="75"/>
        <v>2019</v>
      </c>
      <c r="E476" s="18" t="str">
        <f t="shared" si="76"/>
        <v>prev</v>
      </c>
      <c r="F476" s="51">
        <v>0</v>
      </c>
      <c r="G476" s="48">
        <f t="shared" si="79"/>
        <v>0</v>
      </c>
    </row>
    <row r="477" spans="1:7" x14ac:dyDescent="0.3">
      <c r="A477" s="14"/>
      <c r="B477" s="20" t="s">
        <v>956</v>
      </c>
      <c r="C477" s="21" t="s">
        <v>957</v>
      </c>
      <c r="D477" s="22">
        <f t="shared" si="75"/>
        <v>2019</v>
      </c>
      <c r="E477" s="18" t="str">
        <f t="shared" si="76"/>
        <v>prev</v>
      </c>
      <c r="F477" s="51">
        <v>0</v>
      </c>
      <c r="G477" s="48">
        <f t="shared" si="79"/>
        <v>0</v>
      </c>
    </row>
    <row r="478" spans="1:7" x14ac:dyDescent="0.3">
      <c r="A478" s="14"/>
      <c r="B478" s="20" t="s">
        <v>958</v>
      </c>
      <c r="C478" s="21" t="s">
        <v>959</v>
      </c>
      <c r="D478" s="22">
        <f t="shared" si="75"/>
        <v>2019</v>
      </c>
      <c r="E478" s="18" t="str">
        <f t="shared" si="76"/>
        <v>prev</v>
      </c>
      <c r="F478" s="51">
        <v>0</v>
      </c>
      <c r="G478" s="48">
        <f t="shared" si="79"/>
        <v>0</v>
      </c>
    </row>
    <row r="479" spans="1:7" x14ac:dyDescent="0.3">
      <c r="A479" s="14"/>
      <c r="B479" s="15" t="s">
        <v>960</v>
      </c>
      <c r="C479" s="16" t="s">
        <v>961</v>
      </c>
      <c r="D479" s="22">
        <f t="shared" si="75"/>
        <v>2019</v>
      </c>
      <c r="E479" s="18" t="str">
        <f t="shared" si="76"/>
        <v>prev</v>
      </c>
      <c r="F479" s="50">
        <f>SUM(F480:F482)</f>
        <v>242440</v>
      </c>
      <c r="G479" s="49">
        <f>SUM(G480:G482)</f>
        <v>242440</v>
      </c>
    </row>
    <row r="480" spans="1:7" x14ac:dyDescent="0.3">
      <c r="A480" s="14"/>
      <c r="B480" s="20" t="s">
        <v>962</v>
      </c>
      <c r="C480" s="21" t="s">
        <v>963</v>
      </c>
      <c r="D480" s="22">
        <f t="shared" si="75"/>
        <v>2019</v>
      </c>
      <c r="E480" s="18" t="str">
        <f t="shared" si="76"/>
        <v>prev</v>
      </c>
      <c r="F480" s="51">
        <v>0</v>
      </c>
      <c r="G480" s="48">
        <f>F480</f>
        <v>0</v>
      </c>
    </row>
    <row r="481" spans="1:7" x14ac:dyDescent="0.3">
      <c r="A481" s="14"/>
      <c r="B481" s="20" t="s">
        <v>964</v>
      </c>
      <c r="C481" s="21" t="s">
        <v>965</v>
      </c>
      <c r="D481" s="22">
        <f t="shared" si="75"/>
        <v>2019</v>
      </c>
      <c r="E481" s="18" t="str">
        <f t="shared" si="76"/>
        <v>prev</v>
      </c>
      <c r="F481" s="51">
        <v>0</v>
      </c>
      <c r="G481" s="48">
        <f t="shared" ref="G481:G482" si="80">F481</f>
        <v>0</v>
      </c>
    </row>
    <row r="482" spans="1:7" x14ac:dyDescent="0.3">
      <c r="A482" s="14"/>
      <c r="B482" s="20" t="s">
        <v>966</v>
      </c>
      <c r="C482" s="21" t="s">
        <v>967</v>
      </c>
      <c r="D482" s="22">
        <f t="shared" si="75"/>
        <v>2019</v>
      </c>
      <c r="E482" s="18" t="str">
        <f t="shared" si="76"/>
        <v>prev</v>
      </c>
      <c r="F482" s="51">
        <v>242440</v>
      </c>
      <c r="G482" s="48">
        <f t="shared" si="80"/>
        <v>242440</v>
      </c>
    </row>
    <row r="483" spans="1:7" x14ac:dyDescent="0.3">
      <c r="A483" s="33"/>
      <c r="B483" s="15" t="s">
        <v>968</v>
      </c>
      <c r="C483" s="16" t="s">
        <v>969</v>
      </c>
      <c r="D483" s="22">
        <f t="shared" si="75"/>
        <v>2019</v>
      </c>
      <c r="E483" s="18" t="str">
        <f t="shared" si="76"/>
        <v>prev</v>
      </c>
      <c r="F483" s="50">
        <f>SUM(F484:F485)</f>
        <v>0</v>
      </c>
      <c r="G483" s="49">
        <f>SUM(G484:G485)</f>
        <v>0</v>
      </c>
    </row>
    <row r="484" spans="1:7" x14ac:dyDescent="0.3">
      <c r="A484" s="33"/>
      <c r="B484" s="20" t="s">
        <v>970</v>
      </c>
      <c r="C484" s="21" t="s">
        <v>971</v>
      </c>
      <c r="D484" s="22">
        <f t="shared" si="75"/>
        <v>2019</v>
      </c>
      <c r="E484" s="18" t="str">
        <f t="shared" si="76"/>
        <v>prev</v>
      </c>
      <c r="F484" s="51">
        <v>0</v>
      </c>
      <c r="G484" s="48">
        <f>F484</f>
        <v>0</v>
      </c>
    </row>
    <row r="485" spans="1:7" x14ac:dyDescent="0.3">
      <c r="A485" s="14"/>
      <c r="B485" s="20" t="s">
        <v>972</v>
      </c>
      <c r="C485" s="21" t="s">
        <v>973</v>
      </c>
      <c r="D485" s="22">
        <f t="shared" si="75"/>
        <v>2019</v>
      </c>
      <c r="E485" s="18" t="str">
        <f t="shared" si="76"/>
        <v>prev</v>
      </c>
      <c r="F485" s="51">
        <v>0</v>
      </c>
      <c r="G485" s="48">
        <f>F485</f>
        <v>0</v>
      </c>
    </row>
    <row r="486" spans="1:7" x14ac:dyDescent="0.3">
      <c r="A486" s="33"/>
      <c r="B486" s="15" t="s">
        <v>974</v>
      </c>
      <c r="C486" s="16" t="s">
        <v>975</v>
      </c>
      <c r="D486" s="22">
        <f t="shared" si="75"/>
        <v>2019</v>
      </c>
      <c r="E486" s="18" t="str">
        <f t="shared" si="76"/>
        <v>prev</v>
      </c>
      <c r="F486" s="50">
        <f>+F469+F473-F479-F483</f>
        <v>-242440</v>
      </c>
      <c r="G486" s="49">
        <f>+G469+G473-G479-G483</f>
        <v>-242440</v>
      </c>
    </row>
    <row r="487" spans="1:7" x14ac:dyDescent="0.3">
      <c r="A487" s="14"/>
      <c r="B487" s="15" t="s">
        <v>976</v>
      </c>
      <c r="C487" s="16" t="s">
        <v>977</v>
      </c>
      <c r="D487" s="22">
        <f t="shared" si="75"/>
        <v>2019</v>
      </c>
      <c r="E487" s="18" t="str">
        <f t="shared" si="76"/>
        <v>prev</v>
      </c>
      <c r="F487" s="51">
        <v>0</v>
      </c>
      <c r="G487" s="48">
        <f>F487</f>
        <v>0</v>
      </c>
    </row>
    <row r="488" spans="1:7" x14ac:dyDescent="0.3">
      <c r="A488" s="14"/>
      <c r="B488" s="15" t="s">
        <v>978</v>
      </c>
      <c r="C488" s="16" t="s">
        <v>979</v>
      </c>
      <c r="D488" s="22">
        <f t="shared" si="75"/>
        <v>2019</v>
      </c>
      <c r="E488" s="18" t="str">
        <f t="shared" si="76"/>
        <v>prev</v>
      </c>
      <c r="F488" s="51">
        <v>0</v>
      </c>
      <c r="G488" s="48">
        <f>F488</f>
        <v>0</v>
      </c>
    </row>
    <row r="489" spans="1:7" x14ac:dyDescent="0.3">
      <c r="A489" s="14"/>
      <c r="B489" s="15" t="s">
        <v>980</v>
      </c>
      <c r="C489" s="16" t="s">
        <v>981</v>
      </c>
      <c r="D489" s="22">
        <f t="shared" si="75"/>
        <v>2019</v>
      </c>
      <c r="E489" s="18" t="str">
        <f t="shared" si="76"/>
        <v>prev</v>
      </c>
      <c r="F489" s="50">
        <f>+F487-F488</f>
        <v>0</v>
      </c>
      <c r="G489" s="49">
        <f>+G487-G488</f>
        <v>0</v>
      </c>
    </row>
    <row r="490" spans="1:7" x14ac:dyDescent="0.3">
      <c r="A490" s="14"/>
      <c r="B490" s="15" t="s">
        <v>982</v>
      </c>
      <c r="C490" s="16" t="s">
        <v>983</v>
      </c>
      <c r="D490" s="22">
        <f t="shared" si="75"/>
        <v>2019</v>
      </c>
      <c r="E490" s="18" t="str">
        <f t="shared" si="76"/>
        <v>prev</v>
      </c>
      <c r="F490" s="50">
        <f>+F491+F492</f>
        <v>0</v>
      </c>
      <c r="G490" s="49">
        <f>+G491+G492</f>
        <v>0</v>
      </c>
    </row>
    <row r="491" spans="1:7" x14ac:dyDescent="0.3">
      <c r="A491" s="14"/>
      <c r="B491" s="20" t="s">
        <v>984</v>
      </c>
      <c r="C491" s="21" t="s">
        <v>985</v>
      </c>
      <c r="D491" s="22">
        <f t="shared" si="75"/>
        <v>2019</v>
      </c>
      <c r="E491" s="18" t="str">
        <f t="shared" si="76"/>
        <v>prev</v>
      </c>
      <c r="F491" s="51">
        <v>0</v>
      </c>
      <c r="G491" s="48">
        <f>F491</f>
        <v>0</v>
      </c>
    </row>
    <row r="492" spans="1:7" x14ac:dyDescent="0.3">
      <c r="A492" s="14"/>
      <c r="B492" s="20" t="s">
        <v>986</v>
      </c>
      <c r="C492" s="21" t="s">
        <v>987</v>
      </c>
      <c r="D492" s="22">
        <f t="shared" si="75"/>
        <v>2019</v>
      </c>
      <c r="E492" s="18" t="str">
        <f t="shared" si="76"/>
        <v>prev</v>
      </c>
      <c r="F492" s="50">
        <f>+F493+F494+F505+F515</f>
        <v>0</v>
      </c>
      <c r="G492" s="49">
        <f>+G493+G494+G505+G515</f>
        <v>0</v>
      </c>
    </row>
    <row r="493" spans="1:7" x14ac:dyDescent="0.3">
      <c r="A493" s="14"/>
      <c r="B493" s="23" t="s">
        <v>988</v>
      </c>
      <c r="C493" s="24" t="s">
        <v>989</v>
      </c>
      <c r="D493" s="22">
        <f t="shared" si="75"/>
        <v>2019</v>
      </c>
      <c r="E493" s="18" t="str">
        <f t="shared" si="76"/>
        <v>prev</v>
      </c>
      <c r="F493" s="51">
        <v>0</v>
      </c>
      <c r="G493" s="48">
        <f>F493</f>
        <v>0</v>
      </c>
    </row>
    <row r="494" spans="1:7" x14ac:dyDescent="0.3">
      <c r="A494" s="14"/>
      <c r="B494" s="23" t="s">
        <v>990</v>
      </c>
      <c r="C494" s="24" t="s">
        <v>991</v>
      </c>
      <c r="D494" s="22">
        <f t="shared" si="75"/>
        <v>2019</v>
      </c>
      <c r="E494" s="18" t="str">
        <f t="shared" si="76"/>
        <v>prev</v>
      </c>
      <c r="F494" s="50">
        <f>+F495+F496+F497</f>
        <v>0</v>
      </c>
      <c r="G494" s="49">
        <f>+G495+G496+G497</f>
        <v>0</v>
      </c>
    </row>
    <row r="495" spans="1:7" x14ac:dyDescent="0.3">
      <c r="A495" s="29"/>
      <c r="B495" s="23" t="s">
        <v>992</v>
      </c>
      <c r="C495" s="24" t="s">
        <v>993</v>
      </c>
      <c r="D495" s="22">
        <f t="shared" si="75"/>
        <v>2019</v>
      </c>
      <c r="E495" s="18" t="str">
        <f t="shared" si="76"/>
        <v>prev</v>
      </c>
      <c r="F495" s="51">
        <v>0</v>
      </c>
      <c r="G495" s="48">
        <f>F495</f>
        <v>0</v>
      </c>
    </row>
    <row r="496" spans="1:7" ht="26.4" x14ac:dyDescent="0.3">
      <c r="A496" s="29" t="s">
        <v>41</v>
      </c>
      <c r="B496" s="23" t="s">
        <v>994</v>
      </c>
      <c r="C496" s="24" t="s">
        <v>995</v>
      </c>
      <c r="D496" s="22">
        <f t="shared" si="75"/>
        <v>2019</v>
      </c>
      <c r="E496" s="18" t="str">
        <f t="shared" si="76"/>
        <v>prev</v>
      </c>
      <c r="F496" s="51">
        <v>0</v>
      </c>
      <c r="G496" s="48">
        <f>F496</f>
        <v>0</v>
      </c>
    </row>
    <row r="497" spans="1:7" x14ac:dyDescent="0.3">
      <c r="A497" s="29"/>
      <c r="B497" s="23" t="s">
        <v>996</v>
      </c>
      <c r="C497" s="24" t="s">
        <v>997</v>
      </c>
      <c r="D497" s="22">
        <f t="shared" si="75"/>
        <v>2019</v>
      </c>
      <c r="E497" s="18" t="str">
        <f t="shared" si="76"/>
        <v>prev</v>
      </c>
      <c r="F497" s="50">
        <f>SUM(F498:F504)</f>
        <v>0</v>
      </c>
      <c r="G497" s="49">
        <f>SUM(G498:G504)</f>
        <v>0</v>
      </c>
    </row>
    <row r="498" spans="1:7" ht="26.4" x14ac:dyDescent="0.3">
      <c r="A498" s="29" t="s">
        <v>128</v>
      </c>
      <c r="B498" s="25" t="s">
        <v>998</v>
      </c>
      <c r="C498" s="26" t="s">
        <v>999</v>
      </c>
      <c r="D498" s="22">
        <f t="shared" si="75"/>
        <v>2019</v>
      </c>
      <c r="E498" s="18" t="str">
        <f t="shared" si="76"/>
        <v>prev</v>
      </c>
      <c r="F498" s="51">
        <v>0</v>
      </c>
      <c r="G498" s="48">
        <f>F498</f>
        <v>0</v>
      </c>
    </row>
    <row r="499" spans="1:7" ht="26.4" x14ac:dyDescent="0.3">
      <c r="A499" s="29"/>
      <c r="B499" s="25" t="s">
        <v>1000</v>
      </c>
      <c r="C499" s="26" t="s">
        <v>1001</v>
      </c>
      <c r="D499" s="22">
        <f t="shared" si="75"/>
        <v>2019</v>
      </c>
      <c r="E499" s="18" t="str">
        <f t="shared" si="76"/>
        <v>prev</v>
      </c>
      <c r="F499" s="51">
        <v>0</v>
      </c>
      <c r="G499" s="48">
        <f t="shared" ref="G499:G504" si="81">F499</f>
        <v>0</v>
      </c>
    </row>
    <row r="500" spans="1:7" ht="26.4" x14ac:dyDescent="0.3">
      <c r="A500" s="29"/>
      <c r="B500" s="25" t="s">
        <v>1002</v>
      </c>
      <c r="C500" s="26" t="s">
        <v>1003</v>
      </c>
      <c r="D500" s="22">
        <f t="shared" si="75"/>
        <v>2019</v>
      </c>
      <c r="E500" s="18" t="str">
        <f t="shared" si="76"/>
        <v>prev</v>
      </c>
      <c r="F500" s="51">
        <v>0</v>
      </c>
      <c r="G500" s="48">
        <f t="shared" si="81"/>
        <v>0</v>
      </c>
    </row>
    <row r="501" spans="1:7" ht="26.4" x14ac:dyDescent="0.3">
      <c r="A501" s="29"/>
      <c r="B501" s="25" t="s">
        <v>1004</v>
      </c>
      <c r="C501" s="26" t="s">
        <v>1005</v>
      </c>
      <c r="D501" s="22">
        <f t="shared" si="75"/>
        <v>2019</v>
      </c>
      <c r="E501" s="18" t="str">
        <f t="shared" si="76"/>
        <v>prev</v>
      </c>
      <c r="F501" s="51">
        <v>0</v>
      </c>
      <c r="G501" s="48">
        <f t="shared" si="81"/>
        <v>0</v>
      </c>
    </row>
    <row r="502" spans="1:7" ht="26.4" x14ac:dyDescent="0.3">
      <c r="A502" s="29"/>
      <c r="B502" s="25" t="s">
        <v>1006</v>
      </c>
      <c r="C502" s="26" t="s">
        <v>1007</v>
      </c>
      <c r="D502" s="22">
        <f t="shared" si="75"/>
        <v>2019</v>
      </c>
      <c r="E502" s="18" t="str">
        <f t="shared" si="76"/>
        <v>prev</v>
      </c>
      <c r="F502" s="51">
        <v>0</v>
      </c>
      <c r="G502" s="48">
        <f t="shared" si="81"/>
        <v>0</v>
      </c>
    </row>
    <row r="503" spans="1:7" ht="26.4" x14ac:dyDescent="0.3">
      <c r="A503" s="29"/>
      <c r="B503" s="25" t="s">
        <v>1008</v>
      </c>
      <c r="C503" s="26" t="s">
        <v>1009</v>
      </c>
      <c r="D503" s="22">
        <f t="shared" si="75"/>
        <v>2019</v>
      </c>
      <c r="E503" s="18" t="str">
        <f t="shared" si="76"/>
        <v>prev</v>
      </c>
      <c r="F503" s="51">
        <v>0</v>
      </c>
      <c r="G503" s="48">
        <f t="shared" si="81"/>
        <v>0</v>
      </c>
    </row>
    <row r="504" spans="1:7" x14ac:dyDescent="0.3">
      <c r="A504" s="29"/>
      <c r="B504" s="25" t="s">
        <v>1010</v>
      </c>
      <c r="C504" s="26" t="s">
        <v>1011</v>
      </c>
      <c r="D504" s="22">
        <f t="shared" si="75"/>
        <v>2019</v>
      </c>
      <c r="E504" s="18" t="str">
        <f t="shared" si="76"/>
        <v>prev</v>
      </c>
      <c r="F504" s="51">
        <v>0</v>
      </c>
      <c r="G504" s="48">
        <f t="shared" si="81"/>
        <v>0</v>
      </c>
    </row>
    <row r="505" spans="1:7" x14ac:dyDescent="0.3">
      <c r="A505" s="29"/>
      <c r="B505" s="23" t="s">
        <v>1012</v>
      </c>
      <c r="C505" s="24" t="s">
        <v>1013</v>
      </c>
      <c r="D505" s="22">
        <f t="shared" si="75"/>
        <v>2019</v>
      </c>
      <c r="E505" s="18" t="str">
        <f t="shared" si="76"/>
        <v>prev</v>
      </c>
      <c r="F505" s="50">
        <f>+F506+F507</f>
        <v>0</v>
      </c>
      <c r="G505" s="49">
        <f>+G506+G507</f>
        <v>0</v>
      </c>
    </row>
    <row r="506" spans="1:7" ht="26.4" x14ac:dyDescent="0.3">
      <c r="A506" s="14" t="s">
        <v>41</v>
      </c>
      <c r="B506" s="23" t="s">
        <v>1014</v>
      </c>
      <c r="C506" s="24" t="s">
        <v>1015</v>
      </c>
      <c r="D506" s="22">
        <f t="shared" si="75"/>
        <v>2019</v>
      </c>
      <c r="E506" s="18" t="str">
        <f t="shared" si="76"/>
        <v>prev</v>
      </c>
      <c r="F506" s="51">
        <v>0</v>
      </c>
      <c r="G506" s="48">
        <f>F506</f>
        <v>0</v>
      </c>
    </row>
    <row r="507" spans="1:7" x14ac:dyDescent="0.3">
      <c r="A507" s="14"/>
      <c r="B507" s="23" t="s">
        <v>1016</v>
      </c>
      <c r="C507" s="24" t="s">
        <v>1017</v>
      </c>
      <c r="D507" s="22">
        <f t="shared" si="75"/>
        <v>2019</v>
      </c>
      <c r="E507" s="18" t="str">
        <f t="shared" si="76"/>
        <v>prev</v>
      </c>
      <c r="F507" s="50">
        <f>SUM(F508:F514)</f>
        <v>0</v>
      </c>
      <c r="G507" s="49">
        <f>SUM(G508:G514)</f>
        <v>0</v>
      </c>
    </row>
    <row r="508" spans="1:7" ht="26.4" x14ac:dyDescent="0.3">
      <c r="A508" s="14" t="s">
        <v>128</v>
      </c>
      <c r="B508" s="25" t="s">
        <v>1018</v>
      </c>
      <c r="C508" s="26" t="s">
        <v>1019</v>
      </c>
      <c r="D508" s="22">
        <f t="shared" si="75"/>
        <v>2019</v>
      </c>
      <c r="E508" s="18" t="str">
        <f t="shared" si="76"/>
        <v>prev</v>
      </c>
      <c r="F508" s="51">
        <v>0</v>
      </c>
      <c r="G508" s="48">
        <f>F508</f>
        <v>0</v>
      </c>
    </row>
    <row r="509" spans="1:7" x14ac:dyDescent="0.3">
      <c r="A509" s="14"/>
      <c r="B509" s="25" t="s">
        <v>1020</v>
      </c>
      <c r="C509" s="26" t="s">
        <v>1021</v>
      </c>
      <c r="D509" s="22">
        <f t="shared" si="75"/>
        <v>2019</v>
      </c>
      <c r="E509" s="18" t="str">
        <f t="shared" si="76"/>
        <v>prev</v>
      </c>
      <c r="F509" s="51">
        <v>0</v>
      </c>
      <c r="G509" s="48">
        <f t="shared" ref="G509:G515" si="82">F509</f>
        <v>0</v>
      </c>
    </row>
    <row r="510" spans="1:7" ht="26.4" x14ac:dyDescent="0.3">
      <c r="A510" s="14"/>
      <c r="B510" s="25" t="s">
        <v>1022</v>
      </c>
      <c r="C510" s="26" t="s">
        <v>1023</v>
      </c>
      <c r="D510" s="22">
        <f t="shared" si="75"/>
        <v>2019</v>
      </c>
      <c r="E510" s="18" t="str">
        <f t="shared" si="76"/>
        <v>prev</v>
      </c>
      <c r="F510" s="51">
        <v>0</v>
      </c>
      <c r="G510" s="48">
        <f t="shared" si="82"/>
        <v>0</v>
      </c>
    </row>
    <row r="511" spans="1:7" ht="26.4" x14ac:dyDescent="0.3">
      <c r="A511" s="14"/>
      <c r="B511" s="25" t="s">
        <v>1024</v>
      </c>
      <c r="C511" s="26" t="s">
        <v>1025</v>
      </c>
      <c r="D511" s="22">
        <f t="shared" si="75"/>
        <v>2019</v>
      </c>
      <c r="E511" s="18" t="str">
        <f t="shared" si="76"/>
        <v>prev</v>
      </c>
      <c r="F511" s="51">
        <v>0</v>
      </c>
      <c r="G511" s="48">
        <f t="shared" si="82"/>
        <v>0</v>
      </c>
    </row>
    <row r="512" spans="1:7" ht="26.4" x14ac:dyDescent="0.3">
      <c r="A512" s="14"/>
      <c r="B512" s="25" t="s">
        <v>1026</v>
      </c>
      <c r="C512" s="26" t="s">
        <v>1027</v>
      </c>
      <c r="D512" s="22">
        <f t="shared" si="75"/>
        <v>2019</v>
      </c>
      <c r="E512" s="18" t="str">
        <f t="shared" si="76"/>
        <v>prev</v>
      </c>
      <c r="F512" s="51">
        <v>0</v>
      </c>
      <c r="G512" s="48">
        <f t="shared" si="82"/>
        <v>0</v>
      </c>
    </row>
    <row r="513" spans="1:7" ht="26.4" x14ac:dyDescent="0.3">
      <c r="A513" s="14"/>
      <c r="B513" s="25" t="s">
        <v>1028</v>
      </c>
      <c r="C513" s="26" t="s">
        <v>1029</v>
      </c>
      <c r="D513" s="22">
        <f t="shared" si="75"/>
        <v>2019</v>
      </c>
      <c r="E513" s="18" t="str">
        <f t="shared" si="76"/>
        <v>prev</v>
      </c>
      <c r="F513" s="51">
        <v>0</v>
      </c>
      <c r="G513" s="48">
        <f t="shared" si="82"/>
        <v>0</v>
      </c>
    </row>
    <row r="514" spans="1:7" x14ac:dyDescent="0.3">
      <c r="A514" s="14"/>
      <c r="B514" s="25" t="s">
        <v>1030</v>
      </c>
      <c r="C514" s="26" t="s">
        <v>1031</v>
      </c>
      <c r="D514" s="22">
        <f t="shared" si="75"/>
        <v>2019</v>
      </c>
      <c r="E514" s="18" t="str">
        <f t="shared" si="76"/>
        <v>prev</v>
      </c>
      <c r="F514" s="51">
        <v>0</v>
      </c>
      <c r="G514" s="48">
        <f t="shared" si="82"/>
        <v>0</v>
      </c>
    </row>
    <row r="515" spans="1:7" x14ac:dyDescent="0.3">
      <c r="A515" s="14"/>
      <c r="B515" s="23" t="s">
        <v>1032</v>
      </c>
      <c r="C515" s="24" t="s">
        <v>1033</v>
      </c>
      <c r="D515" s="22">
        <f t="shared" si="75"/>
        <v>2019</v>
      </c>
      <c r="E515" s="18" t="str">
        <f t="shared" si="76"/>
        <v>prev</v>
      </c>
      <c r="F515" s="51">
        <v>0</v>
      </c>
      <c r="G515" s="48">
        <f t="shared" si="82"/>
        <v>0</v>
      </c>
    </row>
    <row r="516" spans="1:7" x14ac:dyDescent="0.3">
      <c r="A516" s="14"/>
      <c r="B516" s="15" t="s">
        <v>1034</v>
      </c>
      <c r="C516" s="16" t="s">
        <v>1035</v>
      </c>
      <c r="D516" s="22">
        <f t="shared" si="75"/>
        <v>2019</v>
      </c>
      <c r="E516" s="18" t="str">
        <f t="shared" si="76"/>
        <v>prev</v>
      </c>
      <c r="F516" s="50">
        <f>+F517+F518</f>
        <v>0</v>
      </c>
      <c r="G516" s="49">
        <f>+G517+G518</f>
        <v>0</v>
      </c>
    </row>
    <row r="517" spans="1:7" x14ac:dyDescent="0.3">
      <c r="A517" s="14"/>
      <c r="B517" s="20" t="s">
        <v>1036</v>
      </c>
      <c r="C517" s="21" t="s">
        <v>1037</v>
      </c>
      <c r="D517" s="22">
        <f t="shared" si="75"/>
        <v>2019</v>
      </c>
      <c r="E517" s="18" t="str">
        <f t="shared" si="76"/>
        <v>prev</v>
      </c>
      <c r="F517" s="51">
        <v>0</v>
      </c>
      <c r="G517" s="48">
        <f>F517</f>
        <v>0</v>
      </c>
    </row>
    <row r="518" spans="1:7" x14ac:dyDescent="0.3">
      <c r="A518" s="14"/>
      <c r="B518" s="20" t="s">
        <v>1038</v>
      </c>
      <c r="C518" s="21" t="s">
        <v>1039</v>
      </c>
      <c r="D518" s="22">
        <f t="shared" ref="D518:D560" si="83">D517</f>
        <v>2019</v>
      </c>
      <c r="E518" s="18" t="str">
        <f t="shared" ref="E518:E560" si="84">+E517</f>
        <v>prev</v>
      </c>
      <c r="F518" s="50">
        <f>+F519+F520+F521+F536+F547</f>
        <v>0</v>
      </c>
      <c r="G518" s="49">
        <f>+G519+G520+G521+G536+G547</f>
        <v>0</v>
      </c>
    </row>
    <row r="519" spans="1:7" x14ac:dyDescent="0.3">
      <c r="A519" s="14"/>
      <c r="B519" s="23" t="s">
        <v>1040</v>
      </c>
      <c r="C519" s="24" t="s">
        <v>1041</v>
      </c>
      <c r="D519" s="22">
        <f t="shared" si="83"/>
        <v>2019</v>
      </c>
      <c r="E519" s="18" t="str">
        <f t="shared" si="84"/>
        <v>prev</v>
      </c>
      <c r="F519" s="51">
        <v>0</v>
      </c>
      <c r="G519" s="48">
        <f>F519</f>
        <v>0</v>
      </c>
    </row>
    <row r="520" spans="1:7" x14ac:dyDescent="0.3">
      <c r="A520" s="14"/>
      <c r="B520" s="23" t="s">
        <v>1042</v>
      </c>
      <c r="C520" s="24" t="s">
        <v>1043</v>
      </c>
      <c r="D520" s="22">
        <f t="shared" si="83"/>
        <v>2019</v>
      </c>
      <c r="E520" s="18" t="str">
        <f t="shared" si="84"/>
        <v>prev</v>
      </c>
      <c r="F520" s="51">
        <v>0</v>
      </c>
      <c r="G520" s="48">
        <f>F520</f>
        <v>0</v>
      </c>
    </row>
    <row r="521" spans="1:7" x14ac:dyDescent="0.3">
      <c r="A521" s="14"/>
      <c r="B521" s="23" t="s">
        <v>1044</v>
      </c>
      <c r="C521" s="24" t="s">
        <v>1045</v>
      </c>
      <c r="D521" s="22">
        <f t="shared" si="83"/>
        <v>2019</v>
      </c>
      <c r="E521" s="18" t="str">
        <f t="shared" si="84"/>
        <v>prev</v>
      </c>
      <c r="F521" s="50">
        <f>+F522+F525</f>
        <v>0</v>
      </c>
      <c r="G521" s="49">
        <f>+G522+G525</f>
        <v>0</v>
      </c>
    </row>
    <row r="522" spans="1:7" ht="26.4" x14ac:dyDescent="0.3">
      <c r="A522" s="14" t="s">
        <v>41</v>
      </c>
      <c r="B522" s="23" t="s">
        <v>1046</v>
      </c>
      <c r="C522" s="24" t="s">
        <v>1047</v>
      </c>
      <c r="D522" s="22">
        <f t="shared" si="83"/>
        <v>2019</v>
      </c>
      <c r="E522" s="18" t="str">
        <f t="shared" si="84"/>
        <v>prev</v>
      </c>
      <c r="F522" s="50">
        <f>+F523+F524</f>
        <v>0</v>
      </c>
      <c r="G522" s="49">
        <f>+G523+G524</f>
        <v>0</v>
      </c>
    </row>
    <row r="523" spans="1:7" ht="26.4" x14ac:dyDescent="0.3">
      <c r="A523" s="14" t="s">
        <v>41</v>
      </c>
      <c r="B523" s="25" t="s">
        <v>1048</v>
      </c>
      <c r="C523" s="26" t="s">
        <v>1049</v>
      </c>
      <c r="D523" s="22">
        <f t="shared" si="83"/>
        <v>2019</v>
      </c>
      <c r="E523" s="18" t="str">
        <f t="shared" si="84"/>
        <v>prev</v>
      </c>
      <c r="F523" s="51">
        <v>0</v>
      </c>
      <c r="G523" s="48">
        <f>F523</f>
        <v>0</v>
      </c>
    </row>
    <row r="524" spans="1:7" ht="26.4" x14ac:dyDescent="0.3">
      <c r="A524" s="14" t="s">
        <v>41</v>
      </c>
      <c r="B524" s="25" t="s">
        <v>1050</v>
      </c>
      <c r="C524" s="26" t="s">
        <v>1051</v>
      </c>
      <c r="D524" s="22">
        <f t="shared" si="83"/>
        <v>2019</v>
      </c>
      <c r="E524" s="18" t="str">
        <f t="shared" si="84"/>
        <v>prev</v>
      </c>
      <c r="F524" s="51">
        <v>0</v>
      </c>
      <c r="G524" s="48">
        <f>F524</f>
        <v>0</v>
      </c>
    </row>
    <row r="525" spans="1:7" x14ac:dyDescent="0.3">
      <c r="A525" s="14"/>
      <c r="B525" s="23" t="s">
        <v>1052</v>
      </c>
      <c r="C525" s="24" t="s">
        <v>1053</v>
      </c>
      <c r="D525" s="22">
        <f t="shared" si="83"/>
        <v>2019</v>
      </c>
      <c r="E525" s="18" t="str">
        <f t="shared" si="84"/>
        <v>prev</v>
      </c>
      <c r="F525" s="50">
        <f>+F526+F527+F531+F532+F533+F534+F535</f>
        <v>0</v>
      </c>
      <c r="G525" s="49">
        <f>+G526+G527+G531+G532+G533+G534+G535</f>
        <v>0</v>
      </c>
    </row>
    <row r="526" spans="1:7" ht="26.4" x14ac:dyDescent="0.3">
      <c r="A526" s="14" t="s">
        <v>128</v>
      </c>
      <c r="B526" s="25" t="s">
        <v>1054</v>
      </c>
      <c r="C526" s="26" t="s">
        <v>1055</v>
      </c>
      <c r="D526" s="22">
        <f t="shared" si="83"/>
        <v>2019</v>
      </c>
      <c r="E526" s="18" t="str">
        <f t="shared" si="84"/>
        <v>prev</v>
      </c>
      <c r="F526" s="51">
        <v>0</v>
      </c>
      <c r="G526" s="48">
        <f>F526</f>
        <v>0</v>
      </c>
    </row>
    <row r="527" spans="1:7" ht="26.4" x14ac:dyDescent="0.3">
      <c r="A527" s="14"/>
      <c r="B527" s="25" t="s">
        <v>1056</v>
      </c>
      <c r="C527" s="26" t="s">
        <v>1057</v>
      </c>
      <c r="D527" s="22">
        <f t="shared" si="83"/>
        <v>2019</v>
      </c>
      <c r="E527" s="18" t="str">
        <f t="shared" si="84"/>
        <v>prev</v>
      </c>
      <c r="F527" s="50">
        <f>+F528+F529+F530</f>
        <v>0</v>
      </c>
      <c r="G527" s="49">
        <f>+G528+G529+G530</f>
        <v>0</v>
      </c>
    </row>
    <row r="528" spans="1:7" ht="26.4" x14ac:dyDescent="0.3">
      <c r="A528" s="14"/>
      <c r="B528" s="23" t="s">
        <v>1058</v>
      </c>
      <c r="C528" s="24" t="s">
        <v>1059</v>
      </c>
      <c r="D528" s="22">
        <f t="shared" si="83"/>
        <v>2019</v>
      </c>
      <c r="E528" s="18" t="str">
        <f t="shared" si="84"/>
        <v>prev</v>
      </c>
      <c r="F528" s="51">
        <v>0</v>
      </c>
      <c r="G528" s="48">
        <f>F528</f>
        <v>0</v>
      </c>
    </row>
    <row r="529" spans="1:7" ht="26.4" x14ac:dyDescent="0.3">
      <c r="A529" s="14"/>
      <c r="B529" s="23" t="s">
        <v>1060</v>
      </c>
      <c r="C529" s="24" t="s">
        <v>1061</v>
      </c>
      <c r="D529" s="22">
        <f t="shared" si="83"/>
        <v>2019</v>
      </c>
      <c r="E529" s="18" t="str">
        <f t="shared" si="84"/>
        <v>prev</v>
      </c>
      <c r="F529" s="51">
        <v>0</v>
      </c>
      <c r="G529" s="48">
        <f t="shared" ref="G529:G535" si="85">F529</f>
        <v>0</v>
      </c>
    </row>
    <row r="530" spans="1:7" ht="26.4" x14ac:dyDescent="0.3">
      <c r="A530" s="14"/>
      <c r="B530" s="23" t="s">
        <v>1062</v>
      </c>
      <c r="C530" s="24" t="s">
        <v>1063</v>
      </c>
      <c r="D530" s="22">
        <f t="shared" si="83"/>
        <v>2019</v>
      </c>
      <c r="E530" s="18" t="str">
        <f t="shared" si="84"/>
        <v>prev</v>
      </c>
      <c r="F530" s="51">
        <v>0</v>
      </c>
      <c r="G530" s="48">
        <f t="shared" si="85"/>
        <v>0</v>
      </c>
    </row>
    <row r="531" spans="1:7" ht="26.4" x14ac:dyDescent="0.3">
      <c r="A531" s="14"/>
      <c r="B531" s="25" t="s">
        <v>1064</v>
      </c>
      <c r="C531" s="26" t="s">
        <v>1065</v>
      </c>
      <c r="D531" s="22">
        <f t="shared" si="83"/>
        <v>2019</v>
      </c>
      <c r="E531" s="18" t="str">
        <f t="shared" si="84"/>
        <v>prev</v>
      </c>
      <c r="F531" s="51">
        <v>0</v>
      </c>
      <c r="G531" s="48">
        <f t="shared" si="85"/>
        <v>0</v>
      </c>
    </row>
    <row r="532" spans="1:7" ht="26.4" x14ac:dyDescent="0.3">
      <c r="A532" s="14"/>
      <c r="B532" s="25" t="s">
        <v>1066</v>
      </c>
      <c r="C532" s="26" t="s">
        <v>1067</v>
      </c>
      <c r="D532" s="22">
        <f t="shared" si="83"/>
        <v>2019</v>
      </c>
      <c r="E532" s="18" t="str">
        <f t="shared" si="84"/>
        <v>prev</v>
      </c>
      <c r="F532" s="51">
        <v>0</v>
      </c>
      <c r="G532" s="48">
        <f t="shared" si="85"/>
        <v>0</v>
      </c>
    </row>
    <row r="533" spans="1:7" ht="26.4" x14ac:dyDescent="0.3">
      <c r="A533" s="14"/>
      <c r="B533" s="25" t="s">
        <v>1068</v>
      </c>
      <c r="C533" s="26" t="s">
        <v>1069</v>
      </c>
      <c r="D533" s="22">
        <f t="shared" si="83"/>
        <v>2019</v>
      </c>
      <c r="E533" s="18" t="str">
        <f t="shared" si="84"/>
        <v>prev</v>
      </c>
      <c r="F533" s="51">
        <v>0</v>
      </c>
      <c r="G533" s="48">
        <f t="shared" si="85"/>
        <v>0</v>
      </c>
    </row>
    <row r="534" spans="1:7" ht="26.4" x14ac:dyDescent="0.3">
      <c r="A534" s="14"/>
      <c r="B534" s="25" t="s">
        <v>1070</v>
      </c>
      <c r="C534" s="26" t="s">
        <v>1071</v>
      </c>
      <c r="D534" s="22">
        <f t="shared" si="83"/>
        <v>2019</v>
      </c>
      <c r="E534" s="18" t="str">
        <f t="shared" si="84"/>
        <v>prev</v>
      </c>
      <c r="F534" s="51">
        <v>0</v>
      </c>
      <c r="G534" s="48">
        <f t="shared" si="85"/>
        <v>0</v>
      </c>
    </row>
    <row r="535" spans="1:7" x14ac:dyDescent="0.3">
      <c r="A535" s="14"/>
      <c r="B535" s="25" t="s">
        <v>1072</v>
      </c>
      <c r="C535" s="26" t="s">
        <v>1073</v>
      </c>
      <c r="D535" s="22">
        <f t="shared" si="83"/>
        <v>2019</v>
      </c>
      <c r="E535" s="18" t="str">
        <f t="shared" si="84"/>
        <v>prev</v>
      </c>
      <c r="F535" s="51">
        <v>0</v>
      </c>
      <c r="G535" s="48">
        <f t="shared" si="85"/>
        <v>0</v>
      </c>
    </row>
    <row r="536" spans="1:7" x14ac:dyDescent="0.3">
      <c r="A536" s="14"/>
      <c r="B536" s="23" t="s">
        <v>1074</v>
      </c>
      <c r="C536" s="24" t="s">
        <v>1075</v>
      </c>
      <c r="D536" s="22">
        <f t="shared" si="83"/>
        <v>2019</v>
      </c>
      <c r="E536" s="18" t="str">
        <f t="shared" si="84"/>
        <v>prev</v>
      </c>
      <c r="F536" s="50">
        <f>+F537+F538+F539</f>
        <v>0</v>
      </c>
      <c r="G536" s="49">
        <f>+G537+G538+G539</f>
        <v>0</v>
      </c>
    </row>
    <row r="537" spans="1:7" x14ac:dyDescent="0.3">
      <c r="A537" s="29"/>
      <c r="B537" s="23" t="s">
        <v>1076</v>
      </c>
      <c r="C537" s="24" t="s">
        <v>1077</v>
      </c>
      <c r="D537" s="22">
        <f t="shared" si="83"/>
        <v>2019</v>
      </c>
      <c r="E537" s="18" t="str">
        <f t="shared" si="84"/>
        <v>prev</v>
      </c>
      <c r="F537" s="51">
        <v>0</v>
      </c>
      <c r="G537" s="48">
        <f>F537</f>
        <v>0</v>
      </c>
    </row>
    <row r="538" spans="1:7" ht="26.4" x14ac:dyDescent="0.3">
      <c r="A538" s="29" t="s">
        <v>41</v>
      </c>
      <c r="B538" s="23" t="s">
        <v>1078</v>
      </c>
      <c r="C538" s="24" t="s">
        <v>1079</v>
      </c>
      <c r="D538" s="22">
        <f t="shared" si="83"/>
        <v>2019</v>
      </c>
      <c r="E538" s="18" t="str">
        <f t="shared" si="84"/>
        <v>prev</v>
      </c>
      <c r="F538" s="51">
        <v>0</v>
      </c>
      <c r="G538" s="48">
        <f>F538</f>
        <v>0</v>
      </c>
    </row>
    <row r="539" spans="1:7" x14ac:dyDescent="0.3">
      <c r="A539" s="29"/>
      <c r="B539" s="23" t="s">
        <v>1080</v>
      </c>
      <c r="C539" s="24" t="s">
        <v>1081</v>
      </c>
      <c r="D539" s="22">
        <f t="shared" si="83"/>
        <v>2019</v>
      </c>
      <c r="E539" s="18" t="str">
        <f t="shared" si="84"/>
        <v>prev</v>
      </c>
      <c r="F539" s="50">
        <f>SUM(F540:F546)</f>
        <v>0</v>
      </c>
      <c r="G539" s="49">
        <f>SUM(G540:G546)</f>
        <v>0</v>
      </c>
    </row>
    <row r="540" spans="1:7" ht="26.4" x14ac:dyDescent="0.3">
      <c r="A540" s="29" t="s">
        <v>128</v>
      </c>
      <c r="B540" s="25" t="s">
        <v>1082</v>
      </c>
      <c r="C540" s="26" t="s">
        <v>1083</v>
      </c>
      <c r="D540" s="22">
        <f t="shared" si="83"/>
        <v>2019</v>
      </c>
      <c r="E540" s="18" t="str">
        <f t="shared" si="84"/>
        <v>prev</v>
      </c>
      <c r="F540" s="51">
        <v>0</v>
      </c>
      <c r="G540" s="48">
        <f>F540</f>
        <v>0</v>
      </c>
    </row>
    <row r="541" spans="1:7" ht="26.4" x14ac:dyDescent="0.3">
      <c r="A541" s="29"/>
      <c r="B541" s="25" t="s">
        <v>1084</v>
      </c>
      <c r="C541" s="26" t="s">
        <v>1085</v>
      </c>
      <c r="D541" s="22">
        <f t="shared" si="83"/>
        <v>2019</v>
      </c>
      <c r="E541" s="18" t="str">
        <f t="shared" si="84"/>
        <v>prev</v>
      </c>
      <c r="F541" s="51">
        <v>0</v>
      </c>
      <c r="G541" s="48">
        <f t="shared" ref="G541:G547" si="86">F541</f>
        <v>0</v>
      </c>
    </row>
    <row r="542" spans="1:7" ht="26.4" x14ac:dyDescent="0.3">
      <c r="A542" s="29"/>
      <c r="B542" s="25" t="s">
        <v>1086</v>
      </c>
      <c r="C542" s="26" t="s">
        <v>1087</v>
      </c>
      <c r="D542" s="22">
        <f t="shared" si="83"/>
        <v>2019</v>
      </c>
      <c r="E542" s="18" t="str">
        <f t="shared" si="84"/>
        <v>prev</v>
      </c>
      <c r="F542" s="51">
        <v>0</v>
      </c>
      <c r="G542" s="48">
        <f t="shared" si="86"/>
        <v>0</v>
      </c>
    </row>
    <row r="543" spans="1:7" ht="26.4" x14ac:dyDescent="0.3">
      <c r="A543" s="29"/>
      <c r="B543" s="25" t="s">
        <v>1088</v>
      </c>
      <c r="C543" s="26" t="s">
        <v>1089</v>
      </c>
      <c r="D543" s="22">
        <f t="shared" si="83"/>
        <v>2019</v>
      </c>
      <c r="E543" s="18" t="str">
        <f t="shared" si="84"/>
        <v>prev</v>
      </c>
      <c r="F543" s="51">
        <v>0</v>
      </c>
      <c r="G543" s="48">
        <f t="shared" si="86"/>
        <v>0</v>
      </c>
    </row>
    <row r="544" spans="1:7" ht="26.4" x14ac:dyDescent="0.3">
      <c r="A544" s="29"/>
      <c r="B544" s="25" t="s">
        <v>1090</v>
      </c>
      <c r="C544" s="26" t="s">
        <v>1091</v>
      </c>
      <c r="D544" s="22">
        <f t="shared" si="83"/>
        <v>2019</v>
      </c>
      <c r="E544" s="18" t="str">
        <f t="shared" si="84"/>
        <v>prev</v>
      </c>
      <c r="F544" s="51">
        <v>0</v>
      </c>
      <c r="G544" s="48">
        <f t="shared" si="86"/>
        <v>0</v>
      </c>
    </row>
    <row r="545" spans="1:7" ht="26.4" x14ac:dyDescent="0.3">
      <c r="A545" s="29"/>
      <c r="B545" s="25" t="s">
        <v>1092</v>
      </c>
      <c r="C545" s="26" t="s">
        <v>1093</v>
      </c>
      <c r="D545" s="22">
        <f t="shared" si="83"/>
        <v>2019</v>
      </c>
      <c r="E545" s="18" t="str">
        <f t="shared" si="84"/>
        <v>prev</v>
      </c>
      <c r="F545" s="51">
        <v>0</v>
      </c>
      <c r="G545" s="48">
        <f t="shared" si="86"/>
        <v>0</v>
      </c>
    </row>
    <row r="546" spans="1:7" x14ac:dyDescent="0.3">
      <c r="A546" s="29"/>
      <c r="B546" s="25" t="s">
        <v>1094</v>
      </c>
      <c r="C546" s="26" t="s">
        <v>1095</v>
      </c>
      <c r="D546" s="22">
        <f t="shared" si="83"/>
        <v>2019</v>
      </c>
      <c r="E546" s="18" t="str">
        <f t="shared" si="84"/>
        <v>prev</v>
      </c>
      <c r="F546" s="51">
        <v>0</v>
      </c>
      <c r="G546" s="48">
        <f t="shared" si="86"/>
        <v>0</v>
      </c>
    </row>
    <row r="547" spans="1:7" x14ac:dyDescent="0.3">
      <c r="A547" s="14"/>
      <c r="B547" s="23" t="s">
        <v>1096</v>
      </c>
      <c r="C547" s="24" t="s">
        <v>1097</v>
      </c>
      <c r="D547" s="22">
        <f t="shared" si="83"/>
        <v>2019</v>
      </c>
      <c r="E547" s="18" t="str">
        <f t="shared" si="84"/>
        <v>prev</v>
      </c>
      <c r="F547" s="51">
        <v>0</v>
      </c>
      <c r="G547" s="48">
        <f t="shared" si="86"/>
        <v>0</v>
      </c>
    </row>
    <row r="548" spans="1:7" x14ac:dyDescent="0.3">
      <c r="A548" s="14"/>
      <c r="B548" s="15" t="s">
        <v>1098</v>
      </c>
      <c r="C548" s="16" t="s">
        <v>1099</v>
      </c>
      <c r="D548" s="22">
        <f t="shared" si="83"/>
        <v>2019</v>
      </c>
      <c r="E548" s="18" t="str">
        <f t="shared" si="84"/>
        <v>prev</v>
      </c>
      <c r="F548" s="50">
        <f>+F490-F516</f>
        <v>0</v>
      </c>
      <c r="G548" s="49">
        <f>+G490-G516</f>
        <v>0</v>
      </c>
    </row>
    <row r="549" spans="1:7" ht="26.4" x14ac:dyDescent="0.3">
      <c r="A549" s="14"/>
      <c r="B549" s="15" t="s">
        <v>1100</v>
      </c>
      <c r="C549" s="16" t="s">
        <v>1101</v>
      </c>
      <c r="D549" s="22">
        <f t="shared" si="83"/>
        <v>2019</v>
      </c>
      <c r="E549" s="18" t="str">
        <f t="shared" si="84"/>
        <v>prev</v>
      </c>
      <c r="F549" s="50">
        <f>+F136-F468+F486+F489+F548</f>
        <v>6125223</v>
      </c>
      <c r="G549" s="49">
        <f>+G136-G468+G486+G489+G548</f>
        <v>6125223</v>
      </c>
    </row>
    <row r="550" spans="1:7" x14ac:dyDescent="0.3">
      <c r="A550" s="14"/>
      <c r="B550" s="15" t="s">
        <v>1102</v>
      </c>
      <c r="C550" s="16" t="s">
        <v>1103</v>
      </c>
      <c r="D550" s="22">
        <f t="shared" si="83"/>
        <v>2019</v>
      </c>
      <c r="E550" s="18" t="str">
        <f t="shared" si="84"/>
        <v>prev</v>
      </c>
      <c r="F550" s="50">
        <f>+F551+F552+F553+F554</f>
        <v>6062736</v>
      </c>
      <c r="G550" s="49">
        <f>+G551+G552+G553+G554</f>
        <v>6062736</v>
      </c>
    </row>
    <row r="551" spans="1:7" x14ac:dyDescent="0.3">
      <c r="A551" s="33"/>
      <c r="B551" s="20" t="s">
        <v>1104</v>
      </c>
      <c r="C551" s="21" t="s">
        <v>1105</v>
      </c>
      <c r="D551" s="22">
        <f t="shared" si="83"/>
        <v>2019</v>
      </c>
      <c r="E551" s="18" t="str">
        <f t="shared" si="84"/>
        <v>prev</v>
      </c>
      <c r="F551" s="51">
        <v>5689331</v>
      </c>
      <c r="G551" s="48">
        <f>F551</f>
        <v>5689331</v>
      </c>
    </row>
    <row r="552" spans="1:7" ht="26.4" x14ac:dyDescent="0.3">
      <c r="A552" s="33"/>
      <c r="B552" s="20" t="s">
        <v>1106</v>
      </c>
      <c r="C552" s="21" t="s">
        <v>1107</v>
      </c>
      <c r="D552" s="22">
        <f t="shared" si="83"/>
        <v>2019</v>
      </c>
      <c r="E552" s="18" t="str">
        <f t="shared" si="84"/>
        <v>prev</v>
      </c>
      <c r="F552" s="51">
        <v>53712</v>
      </c>
      <c r="G552" s="48">
        <f t="shared" ref="G552:G554" si="87">F552</f>
        <v>53712</v>
      </c>
    </row>
    <row r="553" spans="1:7" ht="26.4" x14ac:dyDescent="0.3">
      <c r="A553" s="33"/>
      <c r="B553" s="20" t="s">
        <v>1108</v>
      </c>
      <c r="C553" s="21" t="s">
        <v>1109</v>
      </c>
      <c r="D553" s="22">
        <f t="shared" si="83"/>
        <v>2019</v>
      </c>
      <c r="E553" s="18" t="str">
        <f t="shared" si="84"/>
        <v>prev</v>
      </c>
      <c r="F553" s="51">
        <v>251804</v>
      </c>
      <c r="G553" s="48">
        <f t="shared" si="87"/>
        <v>251804</v>
      </c>
    </row>
    <row r="554" spans="1:7" x14ac:dyDescent="0.3">
      <c r="A554" s="33"/>
      <c r="B554" s="20" t="s">
        <v>1110</v>
      </c>
      <c r="C554" s="21" t="s">
        <v>1111</v>
      </c>
      <c r="D554" s="22">
        <f t="shared" si="83"/>
        <v>2019</v>
      </c>
      <c r="E554" s="18" t="str">
        <f t="shared" si="84"/>
        <v>prev</v>
      </c>
      <c r="F554" s="51">
        <v>67889</v>
      </c>
      <c r="G554" s="48">
        <f t="shared" si="87"/>
        <v>67889</v>
      </c>
    </row>
    <row r="555" spans="1:7" x14ac:dyDescent="0.3">
      <c r="A555" s="14"/>
      <c r="B555" s="15" t="s">
        <v>1112</v>
      </c>
      <c r="C555" s="16" t="s">
        <v>1113</v>
      </c>
      <c r="D555" s="22">
        <f t="shared" si="83"/>
        <v>2019</v>
      </c>
      <c r="E555" s="18" t="str">
        <f t="shared" si="84"/>
        <v>prev</v>
      </c>
      <c r="F555" s="50">
        <f>+F556+F557</f>
        <v>65307</v>
      </c>
      <c r="G555" s="49">
        <f>+G556+G557</f>
        <v>65307</v>
      </c>
    </row>
    <row r="556" spans="1:7" x14ac:dyDescent="0.3">
      <c r="A556" s="14"/>
      <c r="B556" s="20" t="s">
        <v>1114</v>
      </c>
      <c r="C556" s="21" t="s">
        <v>1115</v>
      </c>
      <c r="D556" s="22">
        <f t="shared" si="83"/>
        <v>2019</v>
      </c>
      <c r="E556" s="18" t="str">
        <f t="shared" si="84"/>
        <v>prev</v>
      </c>
      <c r="F556" s="51">
        <v>65307</v>
      </c>
      <c r="G556" s="48">
        <f>F556</f>
        <v>65307</v>
      </c>
    </row>
    <row r="557" spans="1:7" x14ac:dyDescent="0.3">
      <c r="A557" s="14"/>
      <c r="B557" s="20" t="s">
        <v>1116</v>
      </c>
      <c r="C557" s="21" t="s">
        <v>1117</v>
      </c>
      <c r="D557" s="22">
        <f t="shared" si="83"/>
        <v>2019</v>
      </c>
      <c r="E557" s="18" t="str">
        <f t="shared" si="84"/>
        <v>prev</v>
      </c>
      <c r="F557" s="51">
        <v>0</v>
      </c>
      <c r="G557" s="48">
        <f t="shared" ref="G557:G558" si="88">F557</f>
        <v>0</v>
      </c>
    </row>
    <row r="558" spans="1:7" ht="26.4" x14ac:dyDescent="0.3">
      <c r="A558" s="29"/>
      <c r="B558" s="15" t="s">
        <v>1118</v>
      </c>
      <c r="C558" s="16" t="s">
        <v>1119</v>
      </c>
      <c r="D558" s="22">
        <f t="shared" si="83"/>
        <v>2019</v>
      </c>
      <c r="E558" s="18" t="str">
        <f t="shared" si="84"/>
        <v>prev</v>
      </c>
      <c r="F558" s="51">
        <v>0</v>
      </c>
      <c r="G558" s="48">
        <f t="shared" si="88"/>
        <v>0</v>
      </c>
    </row>
    <row r="559" spans="1:7" x14ac:dyDescent="0.3">
      <c r="A559" s="29"/>
      <c r="B559" s="15" t="s">
        <v>1120</v>
      </c>
      <c r="C559" s="16" t="s">
        <v>1121</v>
      </c>
      <c r="D559" s="22">
        <f t="shared" si="83"/>
        <v>2019</v>
      </c>
      <c r="E559" s="18" t="str">
        <f t="shared" si="84"/>
        <v>prev</v>
      </c>
      <c r="F559" s="50">
        <f>+F550+F555+F558</f>
        <v>6128043</v>
      </c>
      <c r="G559" s="49">
        <f>+G550+G555+G558</f>
        <v>6128043</v>
      </c>
    </row>
    <row r="560" spans="1:7" ht="15" thickBot="1" x14ac:dyDescent="0.35">
      <c r="A560" s="44"/>
      <c r="B560" s="45" t="s">
        <v>1122</v>
      </c>
      <c r="C560" s="46" t="s">
        <v>1123</v>
      </c>
      <c r="D560" s="22">
        <f t="shared" si="83"/>
        <v>2019</v>
      </c>
      <c r="E560" s="18" t="str">
        <f t="shared" si="84"/>
        <v>prev</v>
      </c>
      <c r="F560" s="50">
        <f>+F549-F559</f>
        <v>-2820</v>
      </c>
      <c r="G560" s="49">
        <f>+G549-G559</f>
        <v>-2820</v>
      </c>
    </row>
    <row r="561" spans="4:5" x14ac:dyDescent="0.3">
      <c r="D561" s="2"/>
      <c r="E561" s="2"/>
    </row>
    <row r="562" spans="4:5" x14ac:dyDescent="0.3">
      <c r="D562" s="2"/>
      <c r="E562" s="2"/>
    </row>
    <row r="563" spans="4:5" x14ac:dyDescent="0.3">
      <c r="D563" s="2"/>
      <c r="E563" s="2"/>
    </row>
    <row r="564" spans="4:5" x14ac:dyDescent="0.3">
      <c r="D564" s="2"/>
      <c r="E564" s="2"/>
    </row>
    <row r="565" spans="4:5" x14ac:dyDescent="0.3">
      <c r="D565" s="2"/>
      <c r="E565" s="2"/>
    </row>
    <row r="566" spans="4:5" x14ac:dyDescent="0.3">
      <c r="D566" s="2"/>
      <c r="E566" s="2"/>
    </row>
    <row r="567" spans="4:5" x14ac:dyDescent="0.3">
      <c r="D567" s="2"/>
      <c r="E567" s="2"/>
    </row>
    <row r="568" spans="4:5" x14ac:dyDescent="0.3">
      <c r="D568" s="2"/>
      <c r="E568" s="2"/>
    </row>
    <row r="569" spans="4:5" x14ac:dyDescent="0.3">
      <c r="D569" s="2"/>
      <c r="E569" s="2"/>
    </row>
    <row r="570" spans="4:5" x14ac:dyDescent="0.3">
      <c r="D570" s="2"/>
      <c r="E570" s="2"/>
    </row>
    <row r="571" spans="4:5" x14ac:dyDescent="0.3">
      <c r="D571" s="2"/>
      <c r="E571" s="2"/>
    </row>
    <row r="572" spans="4:5" x14ac:dyDescent="0.3">
      <c r="D572" s="2"/>
      <c r="E572" s="2"/>
    </row>
    <row r="573" spans="4:5" x14ac:dyDescent="0.3">
      <c r="D573" s="2"/>
      <c r="E573" s="2"/>
    </row>
    <row r="574" spans="4:5" x14ac:dyDescent="0.3">
      <c r="D574" s="2"/>
      <c r="E574" s="2"/>
    </row>
    <row r="575" spans="4:5" x14ac:dyDescent="0.3">
      <c r="D575" s="2"/>
      <c r="E575" s="2"/>
    </row>
    <row r="576" spans="4:5" x14ac:dyDescent="0.3">
      <c r="D576" s="2"/>
      <c r="E576" s="2"/>
    </row>
    <row r="577" spans="4:5" x14ac:dyDescent="0.3">
      <c r="D577" s="2"/>
      <c r="E577" s="2"/>
    </row>
    <row r="578" spans="4:5" x14ac:dyDescent="0.3">
      <c r="D578" s="2"/>
      <c r="E578" s="2"/>
    </row>
    <row r="579" spans="4:5" x14ac:dyDescent="0.3">
      <c r="D579" s="2"/>
      <c r="E579" s="2"/>
    </row>
    <row r="580" spans="4:5" x14ac:dyDescent="0.3">
      <c r="D580" s="2"/>
      <c r="E580" s="2"/>
    </row>
    <row r="581" spans="4:5" x14ac:dyDescent="0.3">
      <c r="D581" s="2"/>
      <c r="E581" s="2"/>
    </row>
    <row r="582" spans="4:5" x14ac:dyDescent="0.3">
      <c r="D582" s="2"/>
      <c r="E582" s="2"/>
    </row>
    <row r="583" spans="4:5" x14ac:dyDescent="0.3">
      <c r="D583" s="2"/>
      <c r="E583" s="2"/>
    </row>
    <row r="584" spans="4:5" x14ac:dyDescent="0.3">
      <c r="D584" s="2"/>
      <c r="E584" s="2"/>
    </row>
    <row r="585" spans="4:5" x14ac:dyDescent="0.3">
      <c r="D585" s="2"/>
      <c r="E585" s="2"/>
    </row>
    <row r="586" spans="4:5" x14ac:dyDescent="0.3">
      <c r="D586" s="2"/>
      <c r="E586" s="2"/>
    </row>
    <row r="587" spans="4:5" x14ac:dyDescent="0.3">
      <c r="D587" s="2"/>
      <c r="E587" s="2"/>
    </row>
    <row r="588" spans="4:5" x14ac:dyDescent="0.3">
      <c r="D588" s="2"/>
      <c r="E588" s="2"/>
    </row>
    <row r="589" spans="4:5" x14ac:dyDescent="0.3">
      <c r="D589" s="2"/>
      <c r="E589" s="2"/>
    </row>
    <row r="590" spans="4:5" x14ac:dyDescent="0.3">
      <c r="D590" s="2"/>
      <c r="E590" s="2"/>
    </row>
    <row r="591" spans="4:5" x14ac:dyDescent="0.3">
      <c r="D591" s="2"/>
      <c r="E591" s="2"/>
    </row>
    <row r="592" spans="4:5" x14ac:dyDescent="0.3">
      <c r="D592" s="2"/>
      <c r="E592" s="2"/>
    </row>
    <row r="593" spans="4:5" x14ac:dyDescent="0.3">
      <c r="D593" s="2"/>
      <c r="E593" s="2"/>
    </row>
    <row r="594" spans="4:5" x14ac:dyDescent="0.3">
      <c r="D594" s="2"/>
      <c r="E594" s="2"/>
    </row>
    <row r="595" spans="4:5" x14ac:dyDescent="0.3">
      <c r="D595" s="2"/>
      <c r="E595" s="2"/>
    </row>
    <row r="596" spans="4:5" x14ac:dyDescent="0.3">
      <c r="D596" s="2"/>
      <c r="E596" s="2"/>
    </row>
    <row r="597" spans="4:5" x14ac:dyDescent="0.3">
      <c r="D597" s="2"/>
      <c r="E597" s="2"/>
    </row>
    <row r="598" spans="4:5" x14ac:dyDescent="0.3">
      <c r="D598" s="2"/>
      <c r="E598" s="2"/>
    </row>
    <row r="599" spans="4:5" x14ac:dyDescent="0.3">
      <c r="D599" s="2"/>
      <c r="E599" s="2"/>
    </row>
    <row r="600" spans="4:5" x14ac:dyDescent="0.3">
      <c r="D600" s="2"/>
      <c r="E600" s="2"/>
    </row>
    <row r="601" spans="4:5" x14ac:dyDescent="0.3">
      <c r="D601" s="2"/>
      <c r="E601" s="2"/>
    </row>
    <row r="602" spans="4:5" x14ac:dyDescent="0.3">
      <c r="D602" s="2"/>
      <c r="E602" s="2"/>
    </row>
    <row r="603" spans="4:5" x14ac:dyDescent="0.3">
      <c r="D603" s="2"/>
      <c r="E603" s="2"/>
    </row>
    <row r="604" spans="4:5" x14ac:dyDescent="0.3">
      <c r="D604" s="2"/>
      <c r="E604" s="2"/>
    </row>
    <row r="605" spans="4:5" x14ac:dyDescent="0.3">
      <c r="D605" s="2"/>
      <c r="E605" s="2"/>
    </row>
    <row r="606" spans="4:5" x14ac:dyDescent="0.3">
      <c r="D606" s="2"/>
      <c r="E606" s="2"/>
    </row>
    <row r="607" spans="4:5" x14ac:dyDescent="0.3">
      <c r="D607" s="2"/>
      <c r="E607" s="2"/>
    </row>
    <row r="608" spans="4:5" x14ac:dyDescent="0.3">
      <c r="D608" s="2"/>
      <c r="E608" s="2"/>
    </row>
    <row r="609" spans="4:5" x14ac:dyDescent="0.3">
      <c r="D609" s="2"/>
      <c r="E609" s="2"/>
    </row>
    <row r="610" spans="4:5" x14ac:dyDescent="0.3">
      <c r="D610" s="2"/>
      <c r="E610" s="2"/>
    </row>
    <row r="611" spans="4:5" x14ac:dyDescent="0.3">
      <c r="D611" s="2"/>
      <c r="E611" s="2"/>
    </row>
    <row r="612" spans="4:5" x14ac:dyDescent="0.3">
      <c r="D612" s="2"/>
      <c r="E612" s="2"/>
    </row>
    <row r="613" spans="4:5" x14ac:dyDescent="0.3">
      <c r="D613" s="2"/>
      <c r="E613" s="2"/>
    </row>
    <row r="614" spans="4:5" x14ac:dyDescent="0.3">
      <c r="D614" s="2"/>
      <c r="E614" s="2"/>
    </row>
    <row r="615" spans="4:5" x14ac:dyDescent="0.3">
      <c r="D615" s="2"/>
      <c r="E615" s="2"/>
    </row>
    <row r="616" spans="4:5" x14ac:dyDescent="0.3">
      <c r="D616" s="2"/>
      <c r="E616" s="2"/>
    </row>
    <row r="617" spans="4:5" x14ac:dyDescent="0.3">
      <c r="D617" s="2"/>
      <c r="E617" s="2"/>
    </row>
    <row r="618" spans="4:5" x14ac:dyDescent="0.3">
      <c r="D618" s="2"/>
      <c r="E618" s="2"/>
    </row>
    <row r="619" spans="4:5" x14ac:dyDescent="0.3">
      <c r="D619" s="2"/>
      <c r="E619" s="2"/>
    </row>
    <row r="620" spans="4:5" x14ac:dyDescent="0.3">
      <c r="D620" s="2"/>
      <c r="E620" s="2"/>
    </row>
    <row r="621" spans="4:5" x14ac:dyDescent="0.3">
      <c r="D621" s="2"/>
      <c r="E621" s="2"/>
    </row>
    <row r="622" spans="4:5" x14ac:dyDescent="0.3">
      <c r="D622" s="2"/>
      <c r="E622" s="2"/>
    </row>
    <row r="623" spans="4:5" x14ac:dyDescent="0.3">
      <c r="D623" s="2"/>
      <c r="E623" s="2"/>
    </row>
    <row r="624" spans="4:5" x14ac:dyDescent="0.3">
      <c r="D624" s="2"/>
      <c r="E624" s="2"/>
    </row>
    <row r="625" spans="4:5" x14ac:dyDescent="0.3">
      <c r="D625" s="2"/>
      <c r="E625" s="2"/>
    </row>
    <row r="626" spans="4:5" x14ac:dyDescent="0.3">
      <c r="D626" s="2"/>
      <c r="E626" s="2"/>
    </row>
    <row r="627" spans="4:5" x14ac:dyDescent="0.3">
      <c r="D627" s="2"/>
      <c r="E627" s="2"/>
    </row>
    <row r="628" spans="4:5" x14ac:dyDescent="0.3">
      <c r="D628" s="2"/>
      <c r="E628" s="2"/>
    </row>
    <row r="629" spans="4:5" x14ac:dyDescent="0.3">
      <c r="D629" s="2"/>
      <c r="E629" s="2"/>
    </row>
    <row r="630" spans="4:5" x14ac:dyDescent="0.3">
      <c r="D630" s="2"/>
      <c r="E630" s="2"/>
    </row>
    <row r="631" spans="4:5" x14ac:dyDescent="0.3">
      <c r="D631" s="2"/>
      <c r="E631" s="2"/>
    </row>
    <row r="632" spans="4:5" x14ac:dyDescent="0.3">
      <c r="D632" s="2"/>
      <c r="E632" s="2"/>
    </row>
    <row r="633" spans="4:5" x14ac:dyDescent="0.3">
      <c r="D633" s="2"/>
      <c r="E633" s="2"/>
    </row>
    <row r="634" spans="4:5" x14ac:dyDescent="0.3">
      <c r="D634" s="2"/>
      <c r="E634" s="2"/>
    </row>
    <row r="635" spans="4:5" x14ac:dyDescent="0.3">
      <c r="D635" s="2"/>
      <c r="E635" s="2"/>
    </row>
    <row r="636" spans="4:5" x14ac:dyDescent="0.3">
      <c r="D636" s="2"/>
      <c r="E636" s="2"/>
    </row>
    <row r="637" spans="4:5" x14ac:dyDescent="0.3">
      <c r="D637" s="2"/>
      <c r="E637" s="2"/>
    </row>
    <row r="638" spans="4:5" x14ac:dyDescent="0.3">
      <c r="D638" s="2"/>
      <c r="E638" s="2"/>
    </row>
    <row r="639" spans="4:5" x14ac:dyDescent="0.3">
      <c r="D639" s="2"/>
      <c r="E639" s="2"/>
    </row>
    <row r="640" spans="4:5" x14ac:dyDescent="0.3">
      <c r="D640" s="2"/>
      <c r="E640" s="2"/>
    </row>
    <row r="641" spans="4:5" x14ac:dyDescent="0.3">
      <c r="D641" s="2"/>
      <c r="E641" s="2"/>
    </row>
    <row r="642" spans="4:5" x14ac:dyDescent="0.3">
      <c r="D642" s="2"/>
      <c r="E642" s="2"/>
    </row>
    <row r="643" spans="4:5" x14ac:dyDescent="0.3">
      <c r="D643" s="2"/>
      <c r="E643" s="2"/>
    </row>
    <row r="644" spans="4:5" x14ac:dyDescent="0.3">
      <c r="D644" s="2"/>
      <c r="E644" s="2"/>
    </row>
    <row r="645" spans="4:5" x14ac:dyDescent="0.3">
      <c r="D645" s="2"/>
      <c r="E645" s="2"/>
    </row>
    <row r="646" spans="4:5" x14ac:dyDescent="0.3">
      <c r="D646" s="2"/>
      <c r="E646" s="2"/>
    </row>
    <row r="647" spans="4:5" x14ac:dyDescent="0.3">
      <c r="D647" s="2"/>
      <c r="E647" s="2"/>
    </row>
    <row r="648" spans="4:5" x14ac:dyDescent="0.3">
      <c r="D648" s="2"/>
      <c r="E648" s="2"/>
    </row>
    <row r="649" spans="4:5" x14ac:dyDescent="0.3">
      <c r="D649" s="2"/>
      <c r="E649" s="2"/>
    </row>
    <row r="650" spans="4:5" x14ac:dyDescent="0.3">
      <c r="D650" s="2"/>
      <c r="E650" s="2"/>
    </row>
    <row r="651" spans="4:5" x14ac:dyDescent="0.3">
      <c r="D651" s="2"/>
      <c r="E651" s="2"/>
    </row>
    <row r="652" spans="4:5" x14ac:dyDescent="0.3">
      <c r="D652" s="2"/>
      <c r="E652" s="2"/>
    </row>
    <row r="653" spans="4:5" x14ac:dyDescent="0.3">
      <c r="D653" s="2"/>
      <c r="E653" s="2"/>
    </row>
    <row r="654" spans="4:5" x14ac:dyDescent="0.3">
      <c r="D654" s="2"/>
      <c r="E654" s="2"/>
    </row>
    <row r="655" spans="4:5" x14ac:dyDescent="0.3">
      <c r="D655" s="2"/>
      <c r="E655" s="2"/>
    </row>
    <row r="656" spans="4:5" x14ac:dyDescent="0.3">
      <c r="D656" s="2"/>
      <c r="E656" s="2"/>
    </row>
    <row r="657" spans="4:5" x14ac:dyDescent="0.3">
      <c r="D657" s="2"/>
      <c r="E657" s="2"/>
    </row>
    <row r="658" spans="4:5" x14ac:dyDescent="0.3">
      <c r="D658" s="2"/>
      <c r="E658" s="2"/>
    </row>
    <row r="659" spans="4:5" x14ac:dyDescent="0.3">
      <c r="D659" s="2"/>
      <c r="E659" s="2"/>
    </row>
    <row r="660" spans="4:5" x14ac:dyDescent="0.3">
      <c r="D660" s="2"/>
      <c r="E660" s="2"/>
    </row>
    <row r="661" spans="4:5" x14ac:dyDescent="0.3">
      <c r="D661" s="2"/>
      <c r="E661" s="2"/>
    </row>
  </sheetData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New Mod. CE 2019_def</vt:lpstr>
      <vt:lpstr>'New Mod. CE 2019_def'!Area_stampa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Giordano, Viviana</dc:creator>
  <cp:lastModifiedBy>Fortunato Costantino</cp:lastModifiedBy>
  <cp:lastPrinted>2019-05-20T14:13:58Z</cp:lastPrinted>
  <dcterms:created xsi:type="dcterms:W3CDTF">2019-05-09T15:00:14Z</dcterms:created>
  <dcterms:modified xsi:type="dcterms:W3CDTF">2020-07-31T11:24:41Z</dcterms:modified>
</cp:coreProperties>
</file>